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pplebee\Desktop\Data\aaWildlife Branch\TAC\2023\Trad Sec 6\Web Material\"/>
    </mc:Choice>
  </mc:AlternateContent>
  <xr:revisionPtr revIDLastSave="0" documentId="8_{1B7C0204-A7AF-435F-818D-4A2F279C3E3E}" xr6:coauthVersionLast="47" xr6:coauthVersionMax="47" xr10:uidLastSave="{00000000-0000-0000-0000-000000000000}"/>
  <workbookProtection workbookAlgorithmName="SHA-512" workbookHashValue="ms6USQxXbfM10OLYaly/CDKoRVYrJUggxtKGutiFACvwl+eTp2yyD8aJv8Odp2agON2VmIbfVTeAJL+1DC2zbA==" workbookSaltValue="hotcrnIThPKU68hfwl2Fig==" workbookSpinCount="100000" lockStructure="1"/>
  <bookViews>
    <workbookView xWindow="-110" yWindow="-110" windowWidth="19420" windowHeight="10420" activeTab="1" xr2:uid="{00000000-000D-0000-FFFF-FFFF00000000}"/>
  </bookViews>
  <sheets>
    <sheet name="Summary Budget" sheetId="6" r:id="rId1"/>
    <sheet name="2023-24" sheetId="1" r:id="rId2"/>
    <sheet name="2024-25" sheetId="4" r:id="rId3"/>
    <sheet name="2025-26" sheetId="5" r:id="rId4"/>
    <sheet name="Personal Services Instructions" sheetId="7" r:id="rId5"/>
  </sheets>
  <definedNames>
    <definedName name="_xlnm.Print_Area" localSheetId="1">'2023-24'!$A$1:$J$48</definedName>
    <definedName name="_xlnm.Print_Area" localSheetId="2">'2024-25'!$A$1:$J$48</definedName>
    <definedName name="_xlnm.Print_Area" localSheetId="3">'2025-26'!$A$1:$J$48</definedName>
    <definedName name="_xlnm.Print_Area" localSheetId="4">'Personal Services Instructions'!$A$1:$I$34</definedName>
    <definedName name="_xlnm.Print_Area" localSheetId="0">'Summary Budget'!$A$1:$H$47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6" l="1"/>
  <c r="A28" i="5"/>
  <c r="A29" i="5"/>
  <c r="A30" i="5"/>
  <c r="A27" i="5"/>
  <c r="A28" i="4"/>
  <c r="A29" i="4"/>
  <c r="A30" i="4"/>
  <c r="A27" i="4"/>
  <c r="G21" i="6"/>
  <c r="G22" i="6"/>
  <c r="F21" i="6"/>
  <c r="F22" i="6"/>
  <c r="E21" i="6"/>
  <c r="A27" i="6"/>
  <c r="A28" i="6"/>
  <c r="A29" i="6"/>
  <c r="D13" i="6"/>
  <c r="D12" i="6"/>
  <c r="C13" i="6"/>
  <c r="C12" i="6"/>
  <c r="B13" i="6"/>
  <c r="B12" i="6"/>
  <c r="B8" i="6"/>
  <c r="B9" i="6"/>
  <c r="C8" i="6"/>
  <c r="C9" i="6"/>
  <c r="D8" i="6"/>
  <c r="D9" i="6"/>
  <c r="D7" i="6"/>
  <c r="C7" i="6"/>
  <c r="B7" i="6"/>
  <c r="A13" i="6"/>
  <c r="A12" i="6"/>
  <c r="A9" i="6"/>
  <c r="A8" i="6"/>
  <c r="A7" i="6"/>
  <c r="G7" i="5"/>
  <c r="H21" i="6" l="1"/>
  <c r="G9" i="5"/>
  <c r="J9" i="5" s="1"/>
  <c r="G9" i="6" s="1"/>
  <c r="G8" i="5"/>
  <c r="J8" i="5" s="1"/>
  <c r="G8" i="6" s="1"/>
  <c r="G9" i="4"/>
  <c r="G8" i="4"/>
  <c r="J8" i="4"/>
  <c r="F8" i="6" s="1"/>
  <c r="G9" i="1"/>
  <c r="G8" i="1"/>
  <c r="J8" i="1" s="1"/>
  <c r="E8" i="6" s="1"/>
  <c r="H8" i="6" l="1"/>
  <c r="G14" i="5"/>
  <c r="G13" i="5"/>
  <c r="J26" i="1"/>
  <c r="J26" i="4" l="1"/>
  <c r="J40" i="4" s="1"/>
  <c r="J26" i="5"/>
  <c r="J40" i="5" s="1"/>
  <c r="J40" i="1"/>
  <c r="J16" i="5" l="1"/>
  <c r="J16" i="4"/>
  <c r="J16" i="1"/>
  <c r="J7" i="5" l="1"/>
  <c r="I18" i="5"/>
  <c r="H18" i="5"/>
  <c r="A3" i="6"/>
  <c r="G14" i="4" l="1"/>
  <c r="G13" i="4"/>
  <c r="D10" i="4"/>
  <c r="G7" i="4"/>
  <c r="G7" i="1"/>
  <c r="I18" i="1" s="1"/>
  <c r="G13" i="1"/>
  <c r="G14" i="1"/>
  <c r="J14" i="1" s="1"/>
  <c r="J7" i="4" l="1"/>
  <c r="I18" i="4"/>
  <c r="H18" i="4"/>
  <c r="H18" i="1"/>
  <c r="G18" i="1"/>
  <c r="J13" i="1"/>
  <c r="J7" i="1"/>
  <c r="H24" i="7"/>
  <c r="G24" i="7"/>
  <c r="F24" i="7"/>
  <c r="I22" i="7"/>
  <c r="I20" i="7"/>
  <c r="I19" i="7"/>
  <c r="D17" i="7"/>
  <c r="I16" i="7"/>
  <c r="I15" i="7"/>
  <c r="I14" i="7"/>
  <c r="I13" i="7"/>
  <c r="I12" i="7"/>
  <c r="I11" i="7"/>
  <c r="I10" i="7"/>
  <c r="I9" i="7"/>
  <c r="I8" i="7"/>
  <c r="I7" i="7"/>
  <c r="I21" i="7" l="1"/>
  <c r="I24" i="7"/>
  <c r="I17" i="7"/>
  <c r="A3" i="5" l="1"/>
  <c r="A2" i="1" l="1"/>
  <c r="A2" i="5" s="1"/>
  <c r="A1" i="1"/>
  <c r="A2" i="4" l="1"/>
  <c r="A1" i="5"/>
  <c r="A1" i="4"/>
  <c r="G38" i="6" l="1"/>
  <c r="G37" i="6"/>
  <c r="G36" i="6"/>
  <c r="G35" i="6"/>
  <c r="G34" i="6"/>
  <c r="G33" i="6"/>
  <c r="G32" i="6"/>
  <c r="G31" i="6"/>
  <c r="G30" i="6"/>
  <c r="G29" i="6"/>
  <c r="G28" i="6"/>
  <c r="G27" i="6"/>
  <c r="G26" i="6"/>
  <c r="G24" i="6"/>
  <c r="G23" i="6"/>
  <c r="G20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4" i="6"/>
  <c r="F23" i="6"/>
  <c r="F20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4" i="6"/>
  <c r="E23" i="6"/>
  <c r="E22" i="6"/>
  <c r="E20" i="6"/>
  <c r="E25" i="6" l="1"/>
  <c r="E39" i="6" s="1"/>
  <c r="H28" i="6"/>
  <c r="H29" i="6"/>
  <c r="H27" i="6"/>
  <c r="H26" i="6"/>
  <c r="H38" i="6"/>
  <c r="H37" i="6"/>
  <c r="H36" i="6"/>
  <c r="H35" i="6"/>
  <c r="H34" i="6"/>
  <c r="H33" i="6"/>
  <c r="H32" i="6"/>
  <c r="H31" i="6"/>
  <c r="H30" i="6"/>
  <c r="H24" i="6"/>
  <c r="H23" i="6"/>
  <c r="H22" i="6"/>
  <c r="H20" i="6"/>
  <c r="F18" i="5" l="1"/>
  <c r="G15" i="6"/>
  <c r="J14" i="5"/>
  <c r="G13" i="6" s="1"/>
  <c r="J13" i="5"/>
  <c r="G12" i="6" s="1"/>
  <c r="F18" i="4"/>
  <c r="J14" i="4"/>
  <c r="F13" i="6" s="1"/>
  <c r="J13" i="4"/>
  <c r="F12" i="6" s="1"/>
  <c r="F14" i="6" s="1"/>
  <c r="J9" i="4"/>
  <c r="F9" i="6" s="1"/>
  <c r="F7" i="6"/>
  <c r="F10" i="6" s="1"/>
  <c r="H17" i="5" l="1"/>
  <c r="J15" i="5"/>
  <c r="G14" i="6"/>
  <c r="G25" i="6"/>
  <c r="G39" i="6" s="1"/>
  <c r="F25" i="6"/>
  <c r="F39" i="6" s="1"/>
  <c r="G18" i="4"/>
  <c r="J15" i="4"/>
  <c r="F15" i="6" s="1"/>
  <c r="F17" i="6" s="1"/>
  <c r="G18" i="5"/>
  <c r="H17" i="4"/>
  <c r="F18" i="1"/>
  <c r="E15" i="6"/>
  <c r="E12" i="6"/>
  <c r="E13" i="6"/>
  <c r="J9" i="1"/>
  <c r="E14" i="6" l="1"/>
  <c r="J10" i="1"/>
  <c r="E9" i="6"/>
  <c r="H9" i="6" s="1"/>
  <c r="H12" i="6"/>
  <c r="H15" i="6"/>
  <c r="J10" i="5"/>
  <c r="G7" i="6"/>
  <c r="H13" i="6"/>
  <c r="J10" i="4"/>
  <c r="J18" i="4" s="1"/>
  <c r="J42" i="4" s="1"/>
  <c r="J44" i="4" s="1"/>
  <c r="H25" i="6"/>
  <c r="H39" i="6" s="1"/>
  <c r="E7" i="6"/>
  <c r="H17" i="1"/>
  <c r="D10" i="1"/>
  <c r="G10" i="6" l="1"/>
  <c r="G17" i="6" s="1"/>
  <c r="E10" i="6"/>
  <c r="H7" i="6"/>
  <c r="H14" i="6"/>
  <c r="J18" i="5"/>
  <c r="J42" i="5" s="1"/>
  <c r="J44" i="5" s="1"/>
  <c r="J46" i="5" s="1"/>
  <c r="J48" i="5" s="1"/>
  <c r="J46" i="4"/>
  <c r="J48" i="4" s="1"/>
  <c r="H10" i="6" l="1"/>
  <c r="E17" i="6"/>
  <c r="G47" i="6"/>
  <c r="J47" i="5"/>
  <c r="G46" i="6" s="1"/>
  <c r="F47" i="6"/>
  <c r="J47" i="4"/>
  <c r="F46" i="6" s="1"/>
  <c r="J15" i="1"/>
  <c r="H17" i="6" l="1"/>
  <c r="E41" i="6"/>
  <c r="E43" i="6" s="1"/>
  <c r="J18" i="1"/>
  <c r="J42" i="1" s="1"/>
  <c r="J44" i="1" s="1"/>
  <c r="G48" i="6"/>
  <c r="J49" i="5"/>
  <c r="F48" i="6"/>
  <c r="J49" i="4"/>
  <c r="G41" i="6"/>
  <c r="F41" i="6"/>
  <c r="J46" i="1" l="1"/>
  <c r="J48" i="1" s="1"/>
  <c r="F43" i="6"/>
  <c r="F45" i="6" s="1"/>
  <c r="G43" i="6"/>
  <c r="G45" i="6" s="1"/>
  <c r="H41" i="6"/>
  <c r="J47" i="1" l="1"/>
  <c r="H43" i="6"/>
  <c r="E45" i="6"/>
  <c r="H45" i="6" s="1"/>
  <c r="J49" i="1" l="1"/>
  <c r="E47" i="6"/>
  <c r="H47" i="6" s="1"/>
  <c r="E46" i="6"/>
  <c r="H46" i="6" l="1"/>
  <c r="E48" i="6"/>
  <c r="H48" i="6" s="1"/>
  <c r="A3" i="4"/>
</calcChain>
</file>

<file path=xl/sharedStrings.xml><?xml version="1.0" encoding="utf-8"?>
<sst xmlns="http://schemas.openxmlformats.org/spreadsheetml/2006/main" count="322" uniqueCount="81">
  <si>
    <t>PERSONAL SERVICES</t>
  </si>
  <si>
    <t>POSITION NUMBER</t>
  </si>
  <si>
    <t>CNO</t>
  </si>
  <si>
    <t>PY</t>
  </si>
  <si>
    <t>INCUMBENT</t>
  </si>
  <si>
    <t>BENEFITS</t>
  </si>
  <si>
    <t>MSA Increase %</t>
  </si>
  <si>
    <t>AMOUNT</t>
  </si>
  <si>
    <t>Permanent Staff</t>
  </si>
  <si>
    <t>Total Permanent Staff Salaries</t>
  </si>
  <si>
    <t>Permanent Intermittent Staff</t>
  </si>
  <si>
    <r>
      <t>Temporary Help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(Sci Aides)</t>
    </r>
  </si>
  <si>
    <t>TOTAL PERSONAL SERVICES</t>
  </si>
  <si>
    <t>OPERATING EXPENSES</t>
  </si>
  <si>
    <t>TOTAL OPERATING EXPENSES</t>
  </si>
  <si>
    <t>TOTAL OE&amp;E/PERSONAL SERVICES</t>
  </si>
  <si>
    <r>
      <t xml:space="preserve">*INDIRECT COST RATE </t>
    </r>
    <r>
      <rPr>
        <sz val="8"/>
        <rFont val="Arial"/>
        <family val="2"/>
      </rPr>
      <t xml:space="preserve">(less overhead for Major Equipment, Contracts and PI) </t>
    </r>
  </si>
  <si>
    <t>TOTAL PROJECT COST</t>
  </si>
  <si>
    <t>Total Permanent Intermittent Salaries</t>
  </si>
  <si>
    <t>ANNUAL SALARY</t>
  </si>
  <si>
    <t>GRANT SALARY</t>
  </si>
  <si>
    <t>Hours</t>
  </si>
  <si>
    <t>$/Hr.</t>
  </si>
  <si>
    <t>TOTAL</t>
  </si>
  <si>
    <t>TOTAL FEDERAL SHARE</t>
  </si>
  <si>
    <t xml:space="preserve">TOTAL PROJECT COST </t>
  </si>
  <si>
    <t>3600XXXX/Project ID</t>
  </si>
  <si>
    <t>N/A</t>
  </si>
  <si>
    <t>Project Title</t>
  </si>
  <si>
    <t>GRANT TITLE</t>
  </si>
  <si>
    <t>PROJECT TITLE (If different from Grant Title)</t>
  </si>
  <si>
    <t>SALARY</t>
  </si>
  <si>
    <t xml:space="preserve">Position Title </t>
  </si>
  <si>
    <t>565-019-xxxx-xxx</t>
  </si>
  <si>
    <t>xxxxx</t>
  </si>
  <si>
    <t>Name</t>
  </si>
  <si>
    <t># hrs</t>
  </si>
  <si>
    <t xml:space="preserve">All cells in blue are formulas. </t>
  </si>
  <si>
    <t>Temporary Help (Sci Aides)</t>
  </si>
  <si>
    <t>2022-23</t>
  </si>
  <si>
    <r>
      <t>General Expenses</t>
    </r>
    <r>
      <rPr>
        <sz val="9"/>
        <color indexed="8"/>
        <rFont val="Arial"/>
        <family val="2"/>
      </rPr>
      <t xml:space="preserve"> </t>
    </r>
  </si>
  <si>
    <r>
      <t>Minor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</t>
    </r>
  </si>
  <si>
    <t>Travel/Training</t>
  </si>
  <si>
    <t>C&amp;PS - Interdepartmental</t>
  </si>
  <si>
    <t>C&amp;PS - External</t>
  </si>
  <si>
    <t>Waste Removal</t>
  </si>
  <si>
    <t>Electricity</t>
  </si>
  <si>
    <t>Water</t>
  </si>
  <si>
    <t>Utilities</t>
  </si>
  <si>
    <r>
      <t>Major Equipment</t>
    </r>
    <r>
      <rPr>
        <sz val="9"/>
        <color indexed="8"/>
        <rFont val="Arial"/>
        <family val="2"/>
      </rPr>
      <t xml:space="preserve"> 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</si>
  <si>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>Capital Expenditures</t>
  </si>
  <si>
    <t>Gas/Diesel Fuel</t>
  </si>
  <si>
    <t>Vehicle/Equipment Maintenance &amp; Repair</t>
  </si>
  <si>
    <t>Vehicle/Equipment Parts &amp; Supplies</t>
  </si>
  <si>
    <t>General Expenses</t>
  </si>
  <si>
    <r>
      <t xml:space="preserve">Major Equipment </t>
    </r>
    <r>
      <rPr>
        <sz val="9"/>
        <color indexed="8"/>
        <rFont val="Arial"/>
        <family val="2"/>
      </rPr>
      <t xml:space="preserve">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</t>
    </r>
  </si>
  <si>
    <t xml:space="preserve">Gas/Diesel Fuel </t>
  </si>
  <si>
    <r>
      <t xml:space="preserve">Minor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$5K per item)</t>
    </r>
  </si>
  <si>
    <r>
      <t xml:space="preserve">Major Equipment </t>
    </r>
    <r>
      <rPr>
        <sz val="9"/>
        <color indexed="8"/>
        <rFont val="Arial"/>
        <family val="2"/>
      </rPr>
      <t xml:space="preserve">(Equipment </t>
    </r>
    <r>
      <rPr>
        <b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$5K per item)</t>
    </r>
  </si>
  <si>
    <t xml:space="preserve">Capital Expenditures </t>
  </si>
  <si>
    <r>
      <t>Salaries are now determined by looking at the</t>
    </r>
    <r>
      <rPr>
        <sz val="10"/>
        <color rgb="FFFF0000"/>
        <rFont val="Arial"/>
        <family val="2"/>
      </rPr>
      <t xml:space="preserve"> most recent FI$Cal Labor Report</t>
    </r>
    <r>
      <rPr>
        <sz val="10"/>
        <rFont val="Arial"/>
        <family val="2"/>
      </rPr>
      <t xml:space="preserve"> and finding the actual salaries charged for each employee.</t>
    </r>
  </si>
  <si>
    <r>
      <t xml:space="preserve">A standard benefit rate is no longer applied to all employees. Benefit rates are now determined by looking at the </t>
    </r>
    <r>
      <rPr>
        <sz val="10"/>
        <color rgb="FFFF0000"/>
        <rFont val="Arial"/>
        <family val="2"/>
      </rPr>
      <t>most recent FI$Cal Labor Report</t>
    </r>
    <r>
      <rPr>
        <sz val="10"/>
        <rFont val="Arial"/>
        <family val="2"/>
      </rPr>
      <t xml:space="preserve"> and dividing the total benefits by the total salary to determine the actual benefit rate for each employee.</t>
    </r>
  </si>
  <si>
    <t xml:space="preserve">Identify which month the employee will receive the 5% MSA, then determine how many months total in 2020-21 the employee will be paid at that MSA salary. Take the total months of MSA pay and multipy it by .417 (5% divided by 12 months = .417) to determine the MSA Increase % (rounded to 2 decimals). </t>
  </si>
  <si>
    <t>MSA Increase</t>
  </si>
  <si>
    <t>2023-24</t>
  </si>
  <si>
    <t>2024-25</t>
  </si>
  <si>
    <t>3600XXXX/Project ID - NEW</t>
  </si>
  <si>
    <t>If an employee is not topped out of their classification salary range, they may receive a 5% Merit Step Adjustment (MSA). The percentage of the MSA increase that will affect the 2022-23 grant budget depends on when the MSA is received.</t>
  </si>
  <si>
    <t xml:space="preserve">Ex: Employee receives 5% MSA October 2022. October 2022 through June 2023 = 9 months. 
9 x 0.417 = 3.75
3.75 is the MSA % for that specific employee for the 2022-23 grant. </t>
  </si>
  <si>
    <r>
      <t xml:space="preserve">State Share (25%) </t>
    </r>
    <r>
      <rPr>
        <sz val="10"/>
        <color rgb="FFFF0000"/>
        <rFont val="Arial"/>
        <family val="2"/>
      </rPr>
      <t xml:space="preserve"> (MATCH SOURCE)</t>
    </r>
  </si>
  <si>
    <t>Federal Share (75%)</t>
  </si>
  <si>
    <r>
      <t>State Share (25%)</t>
    </r>
    <r>
      <rPr>
        <sz val="10"/>
        <color indexed="10"/>
        <rFont val="Arial"/>
        <family val="2"/>
      </rPr>
      <t xml:space="preserve"> (MATCH SOURCE)</t>
    </r>
  </si>
  <si>
    <r>
      <t>State Share (25%)</t>
    </r>
    <r>
      <rPr>
        <sz val="10"/>
        <color indexed="10"/>
        <rFont val="Arial"/>
        <family val="2"/>
      </rPr>
      <t xml:space="preserve">  (MATCH SOURCE)</t>
    </r>
  </si>
  <si>
    <t>SECTION 6</t>
  </si>
  <si>
    <t>Facilities</t>
  </si>
  <si>
    <t>2025-26</t>
  </si>
  <si>
    <t>*Approved FY 22/23 ICRP.  The FY 23/24 proposed ICRP will be submitted to the U.S. Department of the Interior and is subject to change.</t>
  </si>
  <si>
    <t>Subgrantee 1</t>
  </si>
  <si>
    <t>Subgrantee 2</t>
  </si>
  <si>
    <t>Subgrantee 3</t>
  </si>
  <si>
    <t>Subgrantee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</si>
</sst>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00%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00FF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A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5">
    <xf numFmtId="0" fontId="0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17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8">
    <xf numFmtId="0" fontId="0" fillId="0" borderId="0" xfId="0"/>
    <xf numFmtId="0" fontId="7" fillId="0" borderId="0" xfId="0" applyFont="1"/>
    <xf numFmtId="0" fontId="9" fillId="0" borderId="0" xfId="1" applyFont="1" applyAlignment="1">
      <alignment horizontal="center"/>
    </xf>
    <xf numFmtId="42" fontId="11" fillId="0" borderId="4" xfId="1" applyNumberFormat="1" applyFont="1" applyBorder="1"/>
    <xf numFmtId="0" fontId="12" fillId="0" borderId="0" xfId="1" applyFont="1"/>
    <xf numFmtId="0" fontId="12" fillId="0" borderId="0" xfId="1" applyFont="1" applyAlignment="1">
      <alignment horizontal="center"/>
    </xf>
    <xf numFmtId="0" fontId="5" fillId="0" borderId="0" xfId="1"/>
    <xf numFmtId="0" fontId="11" fillId="3" borderId="4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42" fontId="11" fillId="3" borderId="9" xfId="1" applyNumberFormat="1" applyFont="1" applyFill="1" applyBorder="1" applyAlignment="1">
      <alignment horizontal="center" vertical="center" wrapText="1"/>
    </xf>
    <xf numFmtId="0" fontId="5" fillId="0" borderId="0" xfId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4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42" fontId="11" fillId="0" borderId="9" xfId="1" applyNumberFormat="1" applyFont="1" applyBorder="1" applyAlignment="1">
      <alignment horizontal="center"/>
    </xf>
    <xf numFmtId="0" fontId="15" fillId="0" borderId="0" xfId="0" applyFont="1"/>
    <xf numFmtId="0" fontId="12" fillId="0" borderId="4" xfId="3" applyFont="1" applyBorder="1" applyAlignment="1">
      <alignment horizontal="center"/>
    </xf>
    <xf numFmtId="2" fontId="11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1" fillId="0" borderId="4" xfId="3" applyFont="1" applyBorder="1" applyAlignment="1">
      <alignment horizontal="right"/>
    </xf>
    <xf numFmtId="5" fontId="11" fillId="0" borderId="9" xfId="2" applyNumberFormat="1" applyFont="1" applyFill="1" applyBorder="1" applyAlignment="1">
      <alignment horizontal="right"/>
    </xf>
    <xf numFmtId="0" fontId="11" fillId="0" borderId="4" xfId="3" applyFont="1" applyBorder="1" applyAlignment="1">
      <alignment horizontal="left"/>
    </xf>
    <xf numFmtId="0" fontId="12" fillId="0" borderId="0" xfId="3" applyFont="1" applyAlignment="1">
      <alignment horizontal="center"/>
    </xf>
    <xf numFmtId="0" fontId="18" fillId="0" borderId="0" xfId="3" applyFont="1" applyAlignment="1">
      <alignment horizontal="right"/>
    </xf>
    <xf numFmtId="10" fontId="19" fillId="0" borderId="0" xfId="4" applyNumberFormat="1" applyFont="1"/>
    <xf numFmtId="5" fontId="17" fillId="0" borderId="9" xfId="3" applyNumberFormat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7" fillId="0" borderId="4" xfId="0" applyFont="1" applyBorder="1"/>
    <xf numFmtId="0" fontId="11" fillId="0" borderId="4" xfId="3" applyFont="1" applyBorder="1"/>
    <xf numFmtId="0" fontId="17" fillId="0" borderId="4" xfId="5" applyFont="1" applyBorder="1" applyAlignment="1">
      <alignment horizontal="left" indent="1"/>
    </xf>
    <xf numFmtId="0" fontId="12" fillId="0" borderId="0" xfId="5" applyFont="1"/>
    <xf numFmtId="10" fontId="12" fillId="0" borderId="0" xfId="5" applyNumberFormat="1" applyFont="1"/>
    <xf numFmtId="42" fontId="17" fillId="0" borderId="0" xfId="5" applyNumberFormat="1" applyFont="1" applyAlignment="1">
      <alignment horizontal="center"/>
    </xf>
    <xf numFmtId="10" fontId="18" fillId="0" borderId="0" xfId="4" applyNumberFormat="1" applyFont="1" applyAlignment="1">
      <alignment horizontal="right"/>
    </xf>
    <xf numFmtId="5" fontId="18" fillId="0" borderId="9" xfId="6" applyNumberFormat="1" applyFont="1" applyFill="1" applyBorder="1" applyAlignment="1">
      <alignment horizontal="right"/>
    </xf>
    <xf numFmtId="0" fontId="11" fillId="3" borderId="10" xfId="5" applyFont="1" applyFill="1" applyBorder="1"/>
    <xf numFmtId="0" fontId="17" fillId="3" borderId="11" xfId="5" applyFont="1" applyFill="1" applyBorder="1"/>
    <xf numFmtId="0" fontId="17" fillId="3" borderId="11" xfId="5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0" fontId="11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9" xfId="0" applyNumberFormat="1" applyFont="1" applyFill="1" applyBorder="1" applyAlignment="1">
      <alignment horizontal="right" vertical="center"/>
    </xf>
    <xf numFmtId="0" fontId="11" fillId="3" borderId="10" xfId="1" applyFont="1" applyFill="1" applyBorder="1"/>
    <xf numFmtId="0" fontId="17" fillId="3" borderId="11" xfId="1" applyFont="1" applyFill="1" applyBorder="1"/>
    <xf numFmtId="165" fontId="11" fillId="3" borderId="11" xfId="1" applyNumberFormat="1" applyFont="1" applyFill="1" applyBorder="1" applyAlignment="1">
      <alignment horizontal="center"/>
    </xf>
    <xf numFmtId="0" fontId="22" fillId="0" borderId="4" xfId="1" applyFont="1" applyBorder="1"/>
    <xf numFmtId="0" fontId="22" fillId="0" borderId="0" xfId="1" applyFont="1"/>
    <xf numFmtId="0" fontId="22" fillId="0" borderId="0" xfId="1" applyFont="1" applyAlignment="1">
      <alignment horizontal="center"/>
    </xf>
    <xf numFmtId="165" fontId="22" fillId="0" borderId="9" xfId="1" applyNumberFormat="1" applyFont="1" applyBorder="1" applyAlignment="1">
      <alignment horizontal="right"/>
    </xf>
    <xf numFmtId="0" fontId="9" fillId="4" borderId="4" xfId="1" applyFont="1" applyFill="1" applyBorder="1"/>
    <xf numFmtId="0" fontId="9" fillId="4" borderId="0" xfId="1" applyFont="1" applyFill="1"/>
    <xf numFmtId="42" fontId="9" fillId="4" borderId="0" xfId="8" applyNumberFormat="1" applyFont="1" applyFill="1" applyBorder="1" applyAlignment="1">
      <alignment horizontal="center"/>
    </xf>
    <xf numFmtId="0" fontId="23" fillId="0" borderId="4" xfId="1" applyFont="1" applyBorder="1"/>
    <xf numFmtId="0" fontId="23" fillId="0" borderId="0" xfId="1" applyFont="1"/>
    <xf numFmtId="165" fontId="17" fillId="0" borderId="9" xfId="1" applyNumberFormat="1" applyFont="1" applyBorder="1" applyAlignment="1">
      <alignment horizontal="right"/>
    </xf>
    <xf numFmtId="0" fontId="11" fillId="3" borderId="14" xfId="3" applyFont="1" applyFill="1" applyBorder="1"/>
    <xf numFmtId="0" fontId="17" fillId="3" borderId="15" xfId="3" applyFont="1" applyFill="1" applyBorder="1"/>
    <xf numFmtId="42" fontId="11" fillId="3" borderId="15" xfId="2" applyNumberFormat="1" applyFont="1" applyFill="1" applyBorder="1" applyAlignment="1">
      <alignment horizontal="center"/>
    </xf>
    <xf numFmtId="10" fontId="19" fillId="3" borderId="15" xfId="9" applyNumberFormat="1" applyFont="1" applyFill="1" applyBorder="1" applyAlignment="1">
      <alignment horizontal="right"/>
    </xf>
    <xf numFmtId="7" fontId="5" fillId="0" borderId="0" xfId="1" applyNumberFormat="1"/>
    <xf numFmtId="0" fontId="24" fillId="3" borderId="4" xfId="4" applyFont="1" applyFill="1" applyBorder="1" applyAlignment="1">
      <alignment horizontal="left" indent="1"/>
    </xf>
    <xf numFmtId="0" fontId="17" fillId="3" borderId="0" xfId="3" applyFont="1" applyFill="1"/>
    <xf numFmtId="0" fontId="17" fillId="3" borderId="0" xfId="3" applyFont="1" applyFill="1" applyAlignment="1">
      <alignment horizontal="center"/>
    </xf>
    <xf numFmtId="10" fontId="19" fillId="3" borderId="0" xfId="9" applyNumberFormat="1" applyFont="1" applyFill="1" applyBorder="1" applyAlignment="1">
      <alignment horizontal="right"/>
    </xf>
    <xf numFmtId="10" fontId="19" fillId="3" borderId="17" xfId="9" applyNumberFormat="1" applyFont="1" applyFill="1" applyBorder="1" applyAlignment="1">
      <alignment horizontal="right"/>
    </xf>
    <xf numFmtId="10" fontId="19" fillId="3" borderId="18" xfId="9" applyNumberFormat="1" applyFont="1" applyFill="1" applyBorder="1" applyAlignment="1">
      <alignment horizontal="right"/>
    </xf>
    <xf numFmtId="165" fontId="24" fillId="3" borderId="19" xfId="9" applyNumberFormat="1" applyFont="1" applyFill="1" applyBorder="1" applyAlignment="1">
      <alignment horizontal="right"/>
    </xf>
    <xf numFmtId="0" fontId="9" fillId="5" borderId="10" xfId="1" applyFont="1" applyFill="1" applyBorder="1"/>
    <xf numFmtId="0" fontId="9" fillId="5" borderId="11" xfId="1" applyFont="1" applyFill="1" applyBorder="1"/>
    <xf numFmtId="0" fontId="9" fillId="5" borderId="11" xfId="1" applyFont="1" applyFill="1" applyBorder="1" applyAlignment="1">
      <alignment horizontal="center"/>
    </xf>
    <xf numFmtId="0" fontId="9" fillId="5" borderId="20" xfId="1" applyFont="1" applyFill="1" applyBorder="1" applyAlignment="1">
      <alignment horizontal="center"/>
    </xf>
    <xf numFmtId="0" fontId="17" fillId="3" borderId="0" xfId="1" applyFont="1" applyFill="1"/>
    <xf numFmtId="42" fontId="17" fillId="3" borderId="0" xfId="2" applyNumberFormat="1" applyFont="1" applyFill="1" applyBorder="1" applyAlignment="1">
      <alignment horizontal="center"/>
    </xf>
    <xf numFmtId="0" fontId="17" fillId="3" borderId="7" xfId="1" applyFont="1" applyFill="1" applyBorder="1"/>
    <xf numFmtId="42" fontId="17" fillId="3" borderId="7" xfId="2" applyNumberFormat="1" applyFont="1" applyFill="1" applyBorder="1" applyAlignment="1">
      <alignment horizontal="center"/>
    </xf>
    <xf numFmtId="165" fontId="7" fillId="0" borderId="0" xfId="0" applyNumberFormat="1" applyFont="1"/>
    <xf numFmtId="0" fontId="26" fillId="0" borderId="0" xfId="3" applyFont="1" applyAlignment="1">
      <alignment horizontal="center"/>
    </xf>
    <xf numFmtId="0" fontId="26" fillId="0" borderId="4" xfId="7" applyFont="1" applyBorder="1"/>
    <xf numFmtId="0" fontId="26" fillId="0" borderId="0" xfId="7" applyFont="1"/>
    <xf numFmtId="0" fontId="15" fillId="0" borderId="0" xfId="4" applyFont="1"/>
    <xf numFmtId="165" fontId="15" fillId="0" borderId="0" xfId="4" applyNumberFormat="1" applyFont="1"/>
    <xf numFmtId="0" fontId="12" fillId="0" borderId="0" xfId="155" applyFont="1"/>
    <xf numFmtId="0" fontId="12" fillId="0" borderId="0" xfId="155" applyFont="1" applyAlignment="1">
      <alignment horizontal="center"/>
    </xf>
    <xf numFmtId="0" fontId="17" fillId="0" borderId="0" xfId="155" applyFont="1" applyAlignment="1">
      <alignment horizontal="center"/>
    </xf>
    <xf numFmtId="0" fontId="11" fillId="0" borderId="4" xfId="155" applyFont="1" applyBorder="1" applyAlignment="1">
      <alignment horizontal="right"/>
    </xf>
    <xf numFmtId="165" fontId="28" fillId="0" borderId="0" xfId="8" applyNumberFormat="1" applyFont="1" applyBorder="1" applyAlignment="1">
      <alignment horizontal="center"/>
    </xf>
    <xf numFmtId="165" fontId="14" fillId="0" borderId="0" xfId="2" applyNumberFormat="1" applyFont="1" applyFill="1" applyBorder="1" applyAlignment="1">
      <alignment horizontal="right"/>
    </xf>
    <xf numFmtId="5" fontId="11" fillId="0" borderId="0" xfId="2" applyNumberFormat="1" applyFont="1" applyFill="1" applyBorder="1" applyAlignment="1">
      <alignment horizontal="right"/>
    </xf>
    <xf numFmtId="5" fontId="17" fillId="0" borderId="0" xfId="3" applyNumberFormat="1" applyFont="1" applyAlignment="1">
      <alignment horizontal="right"/>
    </xf>
    <xf numFmtId="5" fontId="20" fillId="0" borderId="0" xfId="155" applyNumberFormat="1" applyFont="1" applyAlignment="1">
      <alignment horizontal="right"/>
    </xf>
    <xf numFmtId="5" fontId="20" fillId="0" borderId="0" xfId="3" applyNumberFormat="1" applyFont="1" applyAlignment="1">
      <alignment horizontal="right"/>
    </xf>
    <xf numFmtId="5" fontId="18" fillId="0" borderId="0" xfId="6" applyNumberFormat="1" applyFont="1" applyFill="1" applyBorder="1" applyAlignment="1">
      <alignment horizontal="right"/>
    </xf>
    <xf numFmtId="165" fontId="11" fillId="0" borderId="0" xfId="5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0" fillId="3" borderId="0" xfId="1" applyFont="1" applyFill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29" fillId="0" borderId="0" xfId="3" applyFont="1" applyAlignment="1">
      <alignment horizontal="center"/>
    </xf>
    <xf numFmtId="0" fontId="29" fillId="0" borderId="0" xfId="155" applyFont="1" applyAlignment="1">
      <alignment horizontal="center"/>
    </xf>
    <xf numFmtId="10" fontId="34" fillId="0" borderId="0" xfId="4" applyNumberFormat="1" applyFont="1" applyAlignment="1">
      <alignment horizontal="right"/>
    </xf>
    <xf numFmtId="0" fontId="35" fillId="0" borderId="0" xfId="0" applyFont="1"/>
    <xf numFmtId="0" fontId="35" fillId="3" borderId="0" xfId="0" applyFont="1" applyFill="1" applyAlignment="1">
      <alignment vertical="center"/>
    </xf>
    <xf numFmtId="165" fontId="36" fillId="0" borderId="0" xfId="4" applyNumberFormat="1" applyFont="1"/>
    <xf numFmtId="165" fontId="30" fillId="3" borderId="11" xfId="1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42" fontId="37" fillId="4" borderId="0" xfId="8" applyNumberFormat="1" applyFont="1" applyFill="1" applyBorder="1" applyAlignment="1">
      <alignment horizontal="center"/>
    </xf>
    <xf numFmtId="10" fontId="33" fillId="3" borderId="15" xfId="9" applyNumberFormat="1" applyFont="1" applyFill="1" applyBorder="1" applyAlignment="1">
      <alignment horizontal="right"/>
    </xf>
    <xf numFmtId="10" fontId="33" fillId="3" borderId="0" xfId="9" applyNumberFormat="1" applyFont="1" applyFill="1" applyBorder="1" applyAlignment="1">
      <alignment horizontal="right"/>
    </xf>
    <xf numFmtId="0" fontId="37" fillId="5" borderId="11" xfId="1" applyFont="1" applyFill="1" applyBorder="1" applyAlignment="1">
      <alignment horizontal="center"/>
    </xf>
    <xf numFmtId="42" fontId="29" fillId="3" borderId="0" xfId="2" applyNumberFormat="1" applyFont="1" applyFill="1" applyBorder="1" applyAlignment="1">
      <alignment horizontal="center"/>
    </xf>
    <xf numFmtId="42" fontId="29" fillId="3" borderId="7" xfId="2" applyNumberFormat="1" applyFont="1" applyFill="1" applyBorder="1" applyAlignment="1">
      <alignment horizontal="center"/>
    </xf>
    <xf numFmtId="165" fontId="35" fillId="0" borderId="0" xfId="0" applyNumberFormat="1" applyFont="1"/>
    <xf numFmtId="0" fontId="11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7" fillId="0" borderId="0" xfId="4" applyFont="1"/>
    <xf numFmtId="42" fontId="11" fillId="0" borderId="4" xfId="157" applyNumberFormat="1" applyFont="1" applyBorder="1"/>
    <xf numFmtId="0" fontId="12" fillId="0" borderId="0" xfId="157" applyFont="1"/>
    <xf numFmtId="0" fontId="12" fillId="0" borderId="0" xfId="157" applyFont="1" applyAlignment="1">
      <alignment horizontal="center"/>
    </xf>
    <xf numFmtId="0" fontId="11" fillId="6" borderId="21" xfId="157" applyFont="1" applyFill="1" applyBorder="1" applyAlignment="1">
      <alignment horizontal="center" wrapText="1"/>
    </xf>
    <xf numFmtId="0" fontId="11" fillId="3" borderId="4" xfId="157" applyFont="1" applyFill="1" applyBorder="1" applyAlignment="1">
      <alignment horizontal="center" vertical="center" wrapText="1"/>
    </xf>
    <xf numFmtId="0" fontId="11" fillId="3" borderId="0" xfId="157" applyFont="1" applyFill="1" applyAlignment="1">
      <alignment horizontal="center" vertical="center" wrapText="1"/>
    </xf>
    <xf numFmtId="42" fontId="11" fillId="3" borderId="22" xfId="157" applyNumberFormat="1" applyFont="1" applyFill="1" applyBorder="1" applyAlignment="1">
      <alignment horizontal="center" vertical="center" wrapText="1"/>
    </xf>
    <xf numFmtId="42" fontId="11" fillId="3" borderId="23" xfId="157" applyNumberFormat="1" applyFont="1" applyFill="1" applyBorder="1" applyAlignment="1">
      <alignment horizontal="center" vertical="center" wrapText="1"/>
    </xf>
    <xf numFmtId="42" fontId="11" fillId="3" borderId="24" xfId="157" applyNumberFormat="1" applyFont="1" applyFill="1" applyBorder="1" applyAlignment="1">
      <alignment horizontal="center" vertical="center" wrapText="1"/>
    </xf>
    <xf numFmtId="42" fontId="11" fillId="3" borderId="25" xfId="157" applyNumberFormat="1" applyFont="1" applyFill="1" applyBorder="1" applyAlignment="1">
      <alignment horizontal="center" vertical="center" wrapText="1"/>
    </xf>
    <xf numFmtId="0" fontId="7" fillId="0" borderId="0" xfId="4" applyFont="1" applyAlignment="1">
      <alignment vertical="top" wrapText="1"/>
    </xf>
    <xf numFmtId="0" fontId="11" fillId="0" borderId="4" xfId="157" applyFont="1" applyBorder="1"/>
    <xf numFmtId="0" fontId="11" fillId="0" borderId="0" xfId="157" applyFont="1"/>
    <xf numFmtId="0" fontId="11" fillId="0" borderId="0" xfId="157" applyFont="1" applyAlignment="1">
      <alignment horizontal="center"/>
    </xf>
    <xf numFmtId="42" fontId="11" fillId="0" borderId="22" xfId="157" applyNumberFormat="1" applyFont="1" applyBorder="1" applyAlignment="1">
      <alignment horizontal="center"/>
    </xf>
    <xf numFmtId="42" fontId="11" fillId="0" borderId="26" xfId="157" applyNumberFormat="1" applyFont="1" applyBorder="1" applyAlignment="1">
      <alignment horizontal="center"/>
    </xf>
    <xf numFmtId="42" fontId="11" fillId="0" borderId="0" xfId="157" applyNumberFormat="1" applyFont="1" applyAlignment="1">
      <alignment horizontal="center"/>
    </xf>
    <xf numFmtId="42" fontId="11" fillId="0" borderId="27" xfId="157" applyNumberFormat="1" applyFont="1" applyBorder="1" applyAlignment="1">
      <alignment horizontal="center"/>
    </xf>
    <xf numFmtId="2" fontId="11" fillId="0" borderId="0" xfId="160" applyNumberFormat="1" applyFont="1" applyAlignment="1">
      <alignment horizontal="center"/>
    </xf>
    <xf numFmtId="0" fontId="11" fillId="0" borderId="4" xfId="160" applyFont="1" applyBorder="1" applyAlignment="1">
      <alignment horizontal="left"/>
    </xf>
    <xf numFmtId="0" fontId="12" fillId="0" borderId="0" xfId="160" applyFont="1" applyAlignment="1">
      <alignment horizontal="center"/>
    </xf>
    <xf numFmtId="0" fontId="18" fillId="0" borderId="0" xfId="160" applyFont="1" applyAlignment="1">
      <alignment horizontal="right"/>
    </xf>
    <xf numFmtId="5" fontId="17" fillId="0" borderId="26" xfId="160" applyNumberFormat="1" applyFont="1" applyBorder="1" applyAlignment="1">
      <alignment horizontal="right"/>
    </xf>
    <xf numFmtId="5" fontId="17" fillId="0" borderId="18" xfId="160" applyNumberFormat="1" applyFont="1" applyBorder="1" applyAlignment="1">
      <alignment horizontal="right"/>
    </xf>
    <xf numFmtId="5" fontId="17" fillId="0" borderId="0" xfId="160" applyNumberFormat="1" applyFont="1" applyAlignment="1">
      <alignment horizontal="right"/>
    </xf>
    <xf numFmtId="5" fontId="17" fillId="0" borderId="27" xfId="160" applyNumberFormat="1" applyFont="1" applyBorder="1" applyAlignment="1">
      <alignment horizontal="right"/>
    </xf>
    <xf numFmtId="0" fontId="7" fillId="0" borderId="4" xfId="4" applyFont="1" applyBorder="1"/>
    <xf numFmtId="0" fontId="17" fillId="0" borderId="4" xfId="161" applyFont="1" applyBorder="1" applyAlignment="1">
      <alignment horizontal="left" indent="1"/>
    </xf>
    <xf numFmtId="0" fontId="12" fillId="0" borderId="0" xfId="161" applyFont="1"/>
    <xf numFmtId="10" fontId="12" fillId="0" borderId="0" xfId="161" applyNumberFormat="1" applyFont="1"/>
    <xf numFmtId="42" fontId="17" fillId="0" borderId="0" xfId="161" applyNumberFormat="1" applyFont="1" applyAlignment="1">
      <alignment horizontal="center"/>
    </xf>
    <xf numFmtId="5" fontId="18" fillId="0" borderId="26" xfId="162" applyNumberFormat="1" applyFont="1" applyFill="1" applyBorder="1" applyAlignment="1">
      <alignment horizontal="right"/>
    </xf>
    <xf numFmtId="5" fontId="18" fillId="0" borderId="18" xfId="162" applyNumberFormat="1" applyFont="1" applyFill="1" applyBorder="1" applyAlignment="1">
      <alignment horizontal="right"/>
    </xf>
    <xf numFmtId="5" fontId="18" fillId="0" borderId="0" xfId="162" applyNumberFormat="1" applyFont="1" applyFill="1" applyBorder="1" applyAlignment="1">
      <alignment horizontal="right"/>
    </xf>
    <xf numFmtId="5" fontId="18" fillId="0" borderId="27" xfId="162" applyNumberFormat="1" applyFont="1" applyFill="1" applyBorder="1" applyAlignment="1">
      <alignment horizontal="right"/>
    </xf>
    <xf numFmtId="0" fontId="11" fillId="3" borderId="10" xfId="161" applyFont="1" applyFill="1" applyBorder="1"/>
    <xf numFmtId="0" fontId="17" fillId="3" borderId="11" xfId="161" applyFont="1" applyFill="1" applyBorder="1"/>
    <xf numFmtId="0" fontId="17" fillId="3" borderId="11" xfId="161" applyFont="1" applyFill="1" applyBorder="1" applyAlignment="1">
      <alignment horizontal="center"/>
    </xf>
    <xf numFmtId="165" fontId="11" fillId="3" borderId="28" xfId="161" applyNumberFormat="1" applyFont="1" applyFill="1" applyBorder="1" applyAlignment="1">
      <alignment horizontal="center"/>
    </xf>
    <xf numFmtId="165" fontId="11" fillId="3" borderId="29" xfId="160" applyNumberFormat="1" applyFont="1" applyFill="1" applyBorder="1" applyAlignment="1">
      <alignment horizontal="right"/>
    </xf>
    <xf numFmtId="165" fontId="7" fillId="0" borderId="30" xfId="4" applyNumberFormat="1" applyFont="1" applyBorder="1" applyAlignment="1">
      <alignment horizontal="right"/>
    </xf>
    <xf numFmtId="165" fontId="7" fillId="0" borderId="31" xfId="4" applyNumberFormat="1" applyFont="1" applyBorder="1" applyAlignment="1">
      <alignment horizontal="right"/>
    </xf>
    <xf numFmtId="165" fontId="7" fillId="0" borderId="32" xfId="4" applyNumberFormat="1" applyFont="1" applyBorder="1" applyAlignment="1">
      <alignment horizontal="right"/>
    </xf>
    <xf numFmtId="165" fontId="7" fillId="0" borderId="33" xfId="4" applyNumberFormat="1" applyFont="1" applyBorder="1" applyAlignment="1">
      <alignment horizontal="right"/>
    </xf>
    <xf numFmtId="0" fontId="11" fillId="3" borderId="4" xfId="4" applyFont="1" applyFill="1" applyBorder="1" applyAlignment="1">
      <alignment vertical="center"/>
    </xf>
    <xf numFmtId="0" fontId="7" fillId="3" borderId="0" xfId="4" applyFont="1" applyFill="1" applyAlignment="1">
      <alignment vertical="center"/>
    </xf>
    <xf numFmtId="165" fontId="7" fillId="3" borderId="22" xfId="4" applyNumberFormat="1" applyFont="1" applyFill="1" applyBorder="1" applyAlignment="1">
      <alignment horizontal="right" vertical="center"/>
    </xf>
    <xf numFmtId="165" fontId="7" fillId="3" borderId="26" xfId="4" applyNumberFormat="1" applyFont="1" applyFill="1" applyBorder="1" applyAlignment="1">
      <alignment horizontal="right" vertical="center"/>
    </xf>
    <xf numFmtId="165" fontId="7" fillId="3" borderId="0" xfId="4" applyNumberFormat="1" applyFont="1" applyFill="1" applyAlignment="1">
      <alignment horizontal="right" vertical="center"/>
    </xf>
    <xf numFmtId="165" fontId="7" fillId="3" borderId="27" xfId="4" applyNumberFormat="1" applyFont="1" applyFill="1" applyBorder="1" applyAlignment="1">
      <alignment horizontal="right" vertical="center"/>
    </xf>
    <xf numFmtId="0" fontId="26" fillId="0" borderId="4" xfId="164" applyFont="1" applyBorder="1"/>
    <xf numFmtId="0" fontId="26" fillId="0" borderId="0" xfId="164" applyFont="1"/>
    <xf numFmtId="0" fontId="11" fillId="3" borderId="10" xfId="157" applyFont="1" applyFill="1" applyBorder="1"/>
    <xf numFmtId="0" fontId="17" fillId="3" borderId="11" xfId="157" applyFont="1" applyFill="1" applyBorder="1"/>
    <xf numFmtId="165" fontId="11" fillId="3" borderId="11" xfId="157" applyNumberFormat="1" applyFont="1" applyFill="1" applyBorder="1" applyAlignment="1">
      <alignment horizontal="center"/>
    </xf>
    <xf numFmtId="0" fontId="2" fillId="0" borderId="0" xfId="157"/>
    <xf numFmtId="0" fontId="22" fillId="0" borderId="4" xfId="157" applyFont="1" applyBorder="1"/>
    <xf numFmtId="0" fontId="22" fillId="0" borderId="0" xfId="157" applyFont="1"/>
    <xf numFmtId="0" fontId="22" fillId="0" borderId="0" xfId="157" applyFont="1" applyAlignment="1">
      <alignment horizontal="center"/>
    </xf>
    <xf numFmtId="165" fontId="22" fillId="0" borderId="22" xfId="157" applyNumberFormat="1" applyFont="1" applyBorder="1" applyAlignment="1">
      <alignment horizontal="right"/>
    </xf>
    <xf numFmtId="165" fontId="22" fillId="0" borderId="26" xfId="157" applyNumberFormat="1" applyFont="1" applyBorder="1" applyAlignment="1">
      <alignment horizontal="right"/>
    </xf>
    <xf numFmtId="165" fontId="22" fillId="0" borderId="0" xfId="157" applyNumberFormat="1" applyFont="1" applyAlignment="1">
      <alignment horizontal="right"/>
    </xf>
    <xf numFmtId="165" fontId="22" fillId="0" borderId="27" xfId="157" applyNumberFormat="1" applyFont="1" applyBorder="1" applyAlignment="1">
      <alignment horizontal="right"/>
    </xf>
    <xf numFmtId="0" fontId="9" fillId="4" borderId="4" xfId="165" applyFont="1" applyFill="1" applyBorder="1"/>
    <xf numFmtId="0" fontId="9" fillId="4" borderId="0" xfId="165" applyFont="1" applyFill="1"/>
    <xf numFmtId="0" fontId="2" fillId="0" borderId="0" xfId="165"/>
    <xf numFmtId="0" fontId="23" fillId="0" borderId="4" xfId="157" applyFont="1" applyBorder="1"/>
    <xf numFmtId="0" fontId="23" fillId="0" borderId="0" xfId="157" applyFont="1"/>
    <xf numFmtId="0" fontId="17" fillId="0" borderId="0" xfId="157" applyFont="1" applyAlignment="1">
      <alignment horizontal="center"/>
    </xf>
    <xf numFmtId="165" fontId="17" fillId="0" borderId="22" xfId="157" applyNumberFormat="1" applyFont="1" applyBorder="1" applyAlignment="1">
      <alignment horizontal="right"/>
    </xf>
    <xf numFmtId="165" fontId="17" fillId="0" borderId="26" xfId="157" applyNumberFormat="1" applyFont="1" applyBorder="1" applyAlignment="1">
      <alignment horizontal="right"/>
    </xf>
    <xf numFmtId="165" fontId="17" fillId="0" borderId="0" xfId="157" applyNumberFormat="1" applyFont="1" applyAlignment="1">
      <alignment horizontal="right"/>
    </xf>
    <xf numFmtId="165" fontId="17" fillId="0" borderId="27" xfId="157" applyNumberFormat="1" applyFont="1" applyBorder="1" applyAlignment="1">
      <alignment horizontal="right"/>
    </xf>
    <xf numFmtId="0" fontId="11" fillId="3" borderId="14" xfId="160" applyFont="1" applyFill="1" applyBorder="1"/>
    <xf numFmtId="0" fontId="17" fillId="3" borderId="15" xfId="160" applyFont="1" applyFill="1" applyBorder="1"/>
    <xf numFmtId="42" fontId="11" fillId="3" borderId="15" xfId="159" applyNumberFormat="1" applyFont="1" applyFill="1" applyBorder="1" applyAlignment="1">
      <alignment horizontal="center"/>
    </xf>
    <xf numFmtId="165" fontId="11" fillId="3" borderId="35" xfId="4" applyNumberFormat="1" applyFont="1" applyFill="1" applyBorder="1" applyAlignment="1">
      <alignment horizontal="right"/>
    </xf>
    <xf numFmtId="165" fontId="11" fillId="3" borderId="36" xfId="4" applyNumberFormat="1" applyFont="1" applyFill="1" applyBorder="1" applyAlignment="1">
      <alignment horizontal="right"/>
    </xf>
    <xf numFmtId="0" fontId="17" fillId="3" borderId="0" xfId="160" applyFont="1" applyFill="1"/>
    <xf numFmtId="42" fontId="11" fillId="3" borderId="0" xfId="159" applyNumberFormat="1" applyFont="1" applyFill="1" applyBorder="1" applyAlignment="1">
      <alignment horizontal="center"/>
    </xf>
    <xf numFmtId="10" fontId="19" fillId="3" borderId="26" xfId="9" applyNumberFormat="1" applyFont="1" applyFill="1" applyBorder="1" applyAlignment="1">
      <alignment horizontal="right"/>
    </xf>
    <xf numFmtId="0" fontId="38" fillId="4" borderId="10" xfId="166" applyFont="1" applyFill="1" applyBorder="1"/>
    <xf numFmtId="0" fontId="38" fillId="4" borderId="11" xfId="166" applyFont="1" applyFill="1" applyBorder="1"/>
    <xf numFmtId="0" fontId="38" fillId="4" borderId="11" xfId="166" applyFont="1" applyFill="1" applyBorder="1" applyAlignment="1">
      <alignment horizontal="center"/>
    </xf>
    <xf numFmtId="0" fontId="2" fillId="0" borderId="0" xfId="166"/>
    <xf numFmtId="0" fontId="17" fillId="3" borderId="4" xfId="157" applyFont="1" applyFill="1" applyBorder="1"/>
    <xf numFmtId="0" fontId="17" fillId="3" borderId="0" xfId="157" applyFont="1" applyFill="1"/>
    <xf numFmtId="42" fontId="17" fillId="3" borderId="0" xfId="159" applyNumberFormat="1" applyFont="1" applyFill="1" applyBorder="1" applyAlignment="1">
      <alignment horizontal="center"/>
    </xf>
    <xf numFmtId="0" fontId="9" fillId="5" borderId="38" xfId="157" applyFont="1" applyFill="1" applyBorder="1"/>
    <xf numFmtId="0" fontId="9" fillId="5" borderId="39" xfId="157" applyFont="1" applyFill="1" applyBorder="1"/>
    <xf numFmtId="0" fontId="9" fillId="5" borderId="39" xfId="157" applyFont="1" applyFill="1" applyBorder="1" applyAlignment="1">
      <alignment horizontal="center"/>
    </xf>
    <xf numFmtId="0" fontId="39" fillId="0" borderId="0" xfId="157" applyFont="1"/>
    <xf numFmtId="165" fontId="36" fillId="0" borderId="0" xfId="7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6" fillId="0" borderId="0" xfId="7" applyFont="1"/>
    <xf numFmtId="0" fontId="36" fillId="0" borderId="0" xfId="4" applyFont="1"/>
    <xf numFmtId="42" fontId="11" fillId="0" borderId="4" xfId="290" applyNumberFormat="1" applyFont="1" applyBorder="1"/>
    <xf numFmtId="0" fontId="12" fillId="0" borderId="0" xfId="290" applyFont="1"/>
    <xf numFmtId="0" fontId="12" fillId="0" borderId="0" xfId="290" applyFont="1" applyAlignment="1">
      <alignment horizontal="center"/>
    </xf>
    <xf numFmtId="0" fontId="11" fillId="3" borderId="4" xfId="290" applyFont="1" applyFill="1" applyBorder="1" applyAlignment="1">
      <alignment horizontal="center" vertical="center" wrapText="1"/>
    </xf>
    <xf numFmtId="0" fontId="11" fillId="3" borderId="0" xfId="290" applyFont="1" applyFill="1" applyAlignment="1">
      <alignment horizontal="center" vertical="center" wrapText="1"/>
    </xf>
    <xf numFmtId="0" fontId="11" fillId="7" borderId="0" xfId="290" applyFont="1" applyFill="1" applyAlignment="1">
      <alignment horizontal="center" vertical="center" wrapText="1"/>
    </xf>
    <xf numFmtId="42" fontId="11" fillId="3" borderId="9" xfId="290" applyNumberFormat="1" applyFont="1" applyFill="1" applyBorder="1" applyAlignment="1">
      <alignment horizontal="center" vertical="center" wrapText="1"/>
    </xf>
    <xf numFmtId="0" fontId="11" fillId="0" borderId="4" xfId="290" applyFont="1" applyBorder="1"/>
    <xf numFmtId="0" fontId="11" fillId="0" borderId="0" xfId="290" applyFont="1"/>
    <xf numFmtId="0" fontId="11" fillId="0" borderId="0" xfId="290" applyFont="1" applyAlignment="1">
      <alignment horizontal="center"/>
    </xf>
    <xf numFmtId="0" fontId="13" fillId="0" borderId="0" xfId="290" applyFont="1" applyAlignment="1">
      <alignment horizontal="center"/>
    </xf>
    <xf numFmtId="42" fontId="11" fillId="0" borderId="9" xfId="290" applyNumberFormat="1" applyFont="1" applyBorder="1" applyAlignment="1">
      <alignment horizontal="center"/>
    </xf>
    <xf numFmtId="0" fontId="14" fillId="0" borderId="4" xfId="290" applyFont="1" applyBorder="1" applyAlignment="1">
      <alignment horizontal="left" indent="1"/>
    </xf>
    <xf numFmtId="0" fontId="15" fillId="0" borderId="0" xfId="290" applyFont="1" applyAlignment="1">
      <alignment horizontal="center"/>
    </xf>
    <xf numFmtId="0" fontId="14" fillId="0" borderId="0" xfId="290" applyFont="1" applyAlignment="1">
      <alignment horizontal="center"/>
    </xf>
    <xf numFmtId="164" fontId="14" fillId="0" borderId="0" xfId="290" applyNumberFormat="1" applyFont="1" applyAlignment="1">
      <alignment horizontal="center"/>
    </xf>
    <xf numFmtId="165" fontId="16" fillId="0" borderId="0" xfId="290" applyNumberFormat="1" applyFont="1" applyAlignment="1">
      <alignment horizontal="center"/>
    </xf>
    <xf numFmtId="10" fontId="16" fillId="0" borderId="0" xfId="290" applyNumberFormat="1" applyFont="1" applyAlignment="1">
      <alignment horizontal="center"/>
    </xf>
    <xf numFmtId="165" fontId="41" fillId="0" borderId="9" xfId="291" applyNumberFormat="1" applyFont="1" applyFill="1" applyBorder="1" applyAlignment="1">
      <alignment horizontal="right"/>
    </xf>
    <xf numFmtId="0" fontId="12" fillId="0" borderId="4" xfId="292" applyFont="1" applyBorder="1" applyAlignment="1">
      <alignment horizontal="center"/>
    </xf>
    <xf numFmtId="2" fontId="11" fillId="0" borderId="0" xfId="292" applyNumberFormat="1" applyFont="1" applyAlignment="1">
      <alignment horizontal="center"/>
    </xf>
    <xf numFmtId="164" fontId="11" fillId="0" borderId="0" xfId="292" applyNumberFormat="1" applyFont="1" applyAlignment="1">
      <alignment horizontal="center"/>
    </xf>
    <xf numFmtId="0" fontId="17" fillId="0" borderId="0" xfId="292" applyFont="1" applyAlignment="1">
      <alignment horizontal="center"/>
    </xf>
    <xf numFmtId="0" fontId="11" fillId="0" borderId="4" xfId="292" applyFont="1" applyBorder="1" applyAlignment="1">
      <alignment horizontal="right"/>
    </xf>
    <xf numFmtId="5" fontId="42" fillId="0" borderId="9" xfId="291" applyNumberFormat="1" applyFont="1" applyFill="1" applyBorder="1" applyAlignment="1">
      <alignment horizontal="right"/>
    </xf>
    <xf numFmtId="0" fontId="11" fillId="0" borderId="4" xfId="292" applyFont="1" applyBorder="1" applyAlignment="1">
      <alignment horizontal="left"/>
    </xf>
    <xf numFmtId="0" fontId="12" fillId="0" borderId="0" xfId="292" applyFont="1" applyAlignment="1">
      <alignment horizontal="center"/>
    </xf>
    <xf numFmtId="0" fontId="18" fillId="0" borderId="0" xfId="292" applyFont="1" applyAlignment="1">
      <alignment horizontal="right"/>
    </xf>
    <xf numFmtId="5" fontId="43" fillId="0" borderId="9" xfId="292" applyNumberFormat="1" applyFont="1" applyBorder="1" applyAlignment="1">
      <alignment horizontal="right"/>
    </xf>
    <xf numFmtId="2" fontId="14" fillId="0" borderId="0" xfId="290" applyNumberFormat="1" applyFont="1" applyAlignment="1">
      <alignment horizontal="center"/>
    </xf>
    <xf numFmtId="0" fontId="17" fillId="0" borderId="0" xfId="290" applyFont="1" applyAlignment="1">
      <alignment horizontal="center"/>
    </xf>
    <xf numFmtId="0" fontId="11" fillId="0" borderId="4" xfId="290" applyFont="1" applyBorder="1" applyAlignment="1">
      <alignment horizontal="right"/>
    </xf>
    <xf numFmtId="5" fontId="42" fillId="0" borderId="9" xfId="290" applyNumberFormat="1" applyFont="1" applyBorder="1" applyAlignment="1">
      <alignment horizontal="right"/>
    </xf>
    <xf numFmtId="0" fontId="11" fillId="0" borderId="4" xfId="292" applyFont="1" applyBorder="1"/>
    <xf numFmtId="0" fontId="26" fillId="0" borderId="0" xfId="292" applyFont="1" applyAlignment="1">
      <alignment horizontal="center"/>
    </xf>
    <xf numFmtId="5" fontId="42" fillId="0" borderId="9" xfId="292" applyNumberFormat="1" applyFont="1" applyBorder="1" applyAlignment="1">
      <alignment horizontal="right"/>
    </xf>
    <xf numFmtId="0" fontId="17" fillId="0" borderId="4" xfId="293" applyFont="1" applyBorder="1" applyAlignment="1">
      <alignment horizontal="left" indent="1"/>
    </xf>
    <xf numFmtId="0" fontId="12" fillId="0" borderId="0" xfId="293" applyFont="1"/>
    <xf numFmtId="10" fontId="12" fillId="0" borderId="0" xfId="293" applyNumberFormat="1" applyFont="1"/>
    <xf numFmtId="42" fontId="17" fillId="0" borderId="0" xfId="293" applyNumberFormat="1" applyFont="1" applyAlignment="1">
      <alignment horizontal="center"/>
    </xf>
    <xf numFmtId="5" fontId="44" fillId="0" borderId="9" xfId="294" applyNumberFormat="1" applyFont="1" applyFill="1" applyBorder="1" applyAlignment="1">
      <alignment horizontal="right"/>
    </xf>
    <xf numFmtId="0" fontId="11" fillId="3" borderId="10" xfId="293" applyFont="1" applyFill="1" applyBorder="1"/>
    <xf numFmtId="0" fontId="17" fillId="3" borderId="11" xfId="293" applyFont="1" applyFill="1" applyBorder="1"/>
    <xf numFmtId="0" fontId="17" fillId="3" borderId="11" xfId="293" applyFont="1" applyFill="1" applyBorder="1" applyAlignment="1">
      <alignment horizontal="center"/>
    </xf>
    <xf numFmtId="165" fontId="42" fillId="3" borderId="11" xfId="293" applyNumberFormat="1" applyFont="1" applyFill="1" applyBorder="1" applyAlignment="1">
      <alignment horizontal="center"/>
    </xf>
    <xf numFmtId="165" fontId="42" fillId="3" borderId="12" xfId="292" applyNumberFormat="1" applyFont="1" applyFill="1" applyBorder="1" applyAlignment="1">
      <alignment horizontal="right"/>
    </xf>
    <xf numFmtId="0" fontId="11" fillId="0" borderId="4" xfId="293" applyFont="1" applyBorder="1"/>
    <xf numFmtId="0" fontId="17" fillId="0" borderId="0" xfId="293" applyFont="1"/>
    <xf numFmtId="0" fontId="17" fillId="0" borderId="0" xfId="293" applyFont="1" applyAlignment="1">
      <alignment horizontal="center"/>
    </xf>
    <xf numFmtId="165" fontId="42" fillId="0" borderId="0" xfId="293" applyNumberFormat="1" applyFont="1" applyAlignment="1">
      <alignment horizontal="center"/>
    </xf>
    <xf numFmtId="165" fontId="42" fillId="0" borderId="9" xfId="292" applyNumberFormat="1" applyFont="1" applyBorder="1" applyAlignment="1">
      <alignment horizontal="right"/>
    </xf>
    <xf numFmtId="0" fontId="11" fillId="7" borderId="0" xfId="290" applyFont="1" applyFill="1" applyAlignment="1">
      <alignment horizontal="center" vertical="center"/>
    </xf>
    <xf numFmtId="0" fontId="42" fillId="0" borderId="0" xfId="0" applyFont="1"/>
    <xf numFmtId="0" fontId="11" fillId="7" borderId="0" xfId="293" applyFont="1" applyFill="1" applyAlignment="1">
      <alignment horizontal="center"/>
    </xf>
    <xf numFmtId="0" fontId="11" fillId="9" borderId="21" xfId="157" applyFont="1" applyFill="1" applyBorder="1" applyAlignment="1">
      <alignment horizontal="center" wrapText="1"/>
    </xf>
    <xf numFmtId="0" fontId="11" fillId="10" borderId="0" xfId="290" applyFont="1" applyFill="1" applyAlignment="1">
      <alignment horizontal="center" vertical="center" wrapText="1"/>
    </xf>
    <xf numFmtId="0" fontId="11" fillId="8" borderId="21" xfId="157" applyFont="1" applyFill="1" applyBorder="1" applyAlignment="1">
      <alignment horizontal="center" wrapText="1"/>
    </xf>
    <xf numFmtId="0" fontId="11" fillId="11" borderId="21" xfId="157" applyFont="1" applyFill="1" applyBorder="1" applyAlignment="1">
      <alignment horizontal="center" wrapText="1"/>
    </xf>
    <xf numFmtId="0" fontId="11" fillId="12" borderId="21" xfId="157" applyFont="1" applyFill="1" applyBorder="1" applyAlignment="1">
      <alignment horizontal="center" wrapText="1"/>
    </xf>
    <xf numFmtId="0" fontId="14" fillId="0" borderId="4" xfId="155" applyFont="1" applyBorder="1" applyAlignment="1" applyProtection="1">
      <alignment horizontal="left" indent="1"/>
      <protection locked="0"/>
    </xf>
    <xf numFmtId="0" fontId="15" fillId="0" borderId="0" xfId="155" applyFont="1" applyAlignment="1" applyProtection="1">
      <alignment horizontal="center"/>
      <protection locked="0"/>
    </xf>
    <xf numFmtId="0" fontId="14" fillId="0" borderId="0" xfId="155" applyFont="1" applyAlignment="1" applyProtection="1">
      <alignment horizontal="center"/>
      <protection locked="0"/>
    </xf>
    <xf numFmtId="164" fontId="14" fillId="0" borderId="0" xfId="155" applyNumberFormat="1" applyFont="1" applyAlignment="1" applyProtection="1">
      <alignment horizontal="center"/>
      <protection locked="0"/>
    </xf>
    <xf numFmtId="165" fontId="32" fillId="0" borderId="0" xfId="155" applyNumberFormat="1" applyFont="1" applyAlignment="1" applyProtection="1">
      <alignment horizontal="center"/>
      <protection locked="0"/>
    </xf>
    <xf numFmtId="166" fontId="16" fillId="0" borderId="0" xfId="155" applyNumberFormat="1" applyFont="1" applyAlignment="1" applyProtection="1">
      <alignment horizontal="center"/>
      <protection locked="0"/>
    </xf>
    <xf numFmtId="10" fontId="16" fillId="0" borderId="0" xfId="155" applyNumberFormat="1" applyFont="1" applyAlignment="1" applyProtection="1">
      <alignment horizontal="center"/>
      <protection locked="0"/>
    </xf>
    <xf numFmtId="165" fontId="26" fillId="0" borderId="9" xfId="7" applyNumberFormat="1" applyFont="1" applyBorder="1" applyAlignment="1" applyProtection="1">
      <alignment horizontal="right"/>
      <protection locked="0"/>
    </xf>
    <xf numFmtId="165" fontId="36" fillId="0" borderId="9" xfId="7" applyNumberFormat="1" applyFont="1" applyBorder="1" applyAlignment="1" applyProtection="1">
      <alignment horizontal="right"/>
      <protection locked="0"/>
    </xf>
    <xf numFmtId="0" fontId="17" fillId="3" borderId="4" xfId="1" applyFont="1" applyFill="1" applyBorder="1" applyProtection="1">
      <protection locked="0"/>
    </xf>
    <xf numFmtId="0" fontId="17" fillId="3" borderId="0" xfId="1" applyFont="1" applyFill="1" applyProtection="1">
      <protection locked="0"/>
    </xf>
    <xf numFmtId="0" fontId="17" fillId="3" borderId="6" xfId="1" applyFont="1" applyFill="1" applyBorder="1" applyProtection="1">
      <protection locked="0"/>
    </xf>
    <xf numFmtId="0" fontId="17" fillId="3" borderId="7" xfId="1" applyFont="1" applyFill="1" applyBorder="1" applyProtection="1">
      <protection locked="0"/>
    </xf>
    <xf numFmtId="1" fontId="14" fillId="0" borderId="0" xfId="155" applyNumberFormat="1" applyFont="1" applyAlignment="1" applyProtection="1">
      <alignment horizontal="center"/>
      <protection locked="0"/>
    </xf>
    <xf numFmtId="0" fontId="26" fillId="0" borderId="0" xfId="3" applyFont="1" applyAlignment="1" applyProtection="1">
      <alignment horizontal="center"/>
      <protection locked="0"/>
    </xf>
    <xf numFmtId="165" fontId="16" fillId="0" borderId="0" xfId="155" applyNumberFormat="1" applyFont="1" applyAlignment="1" applyProtection="1">
      <alignment horizontal="center"/>
      <protection locked="0"/>
    </xf>
    <xf numFmtId="164" fontId="11" fillId="13" borderId="0" xfId="3" applyNumberFormat="1" applyFont="1" applyFill="1" applyAlignment="1">
      <alignment horizontal="center"/>
    </xf>
    <xf numFmtId="165" fontId="16" fillId="13" borderId="0" xfId="155" applyNumberFormat="1" applyFont="1" applyFill="1" applyAlignment="1">
      <alignment horizontal="center"/>
    </xf>
    <xf numFmtId="165" fontId="14" fillId="13" borderId="9" xfId="2" applyNumberFormat="1" applyFont="1" applyFill="1" applyBorder="1" applyAlignment="1">
      <alignment horizontal="right"/>
    </xf>
    <xf numFmtId="5" fontId="11" fillId="13" borderId="9" xfId="2" applyNumberFormat="1" applyFont="1" applyFill="1" applyBorder="1" applyAlignment="1">
      <alignment horizontal="right"/>
    </xf>
    <xf numFmtId="166" fontId="16" fillId="13" borderId="0" xfId="155" applyNumberFormat="1" applyFont="1" applyFill="1" applyAlignment="1">
      <alignment horizontal="center"/>
    </xf>
    <xf numFmtId="5" fontId="20" fillId="13" borderId="9" xfId="155" applyNumberFormat="1" applyFont="1" applyFill="1" applyBorder="1" applyAlignment="1">
      <alignment horizontal="right"/>
    </xf>
    <xf numFmtId="5" fontId="20" fillId="13" borderId="9" xfId="3" applyNumberFormat="1" applyFont="1" applyFill="1" applyBorder="1" applyAlignment="1">
      <alignment horizontal="right"/>
    </xf>
    <xf numFmtId="165" fontId="30" fillId="13" borderId="11" xfId="156" applyNumberFormat="1" applyFont="1" applyFill="1" applyBorder="1" applyAlignment="1">
      <alignment horizontal="center"/>
    </xf>
    <xf numFmtId="165" fontId="11" fillId="13" borderId="11" xfId="156" applyNumberFormat="1" applyFont="1" applyFill="1" applyBorder="1" applyAlignment="1">
      <alignment horizontal="center"/>
    </xf>
    <xf numFmtId="165" fontId="11" fillId="13" borderId="12" xfId="5" applyNumberFormat="1" applyFont="1" applyFill="1" applyBorder="1" applyAlignment="1">
      <alignment horizontal="center"/>
    </xf>
    <xf numFmtId="165" fontId="26" fillId="13" borderId="9" xfId="7" applyNumberFormat="1" applyFont="1" applyFill="1" applyBorder="1" applyAlignment="1">
      <alignment horizontal="right"/>
    </xf>
    <xf numFmtId="165" fontId="11" fillId="13" borderId="12" xfId="1" applyNumberFormat="1" applyFont="1" applyFill="1" applyBorder="1" applyAlignment="1">
      <alignment horizontal="right"/>
    </xf>
    <xf numFmtId="165" fontId="9" fillId="13" borderId="9" xfId="1" applyNumberFormat="1" applyFont="1" applyFill="1" applyBorder="1" applyAlignment="1">
      <alignment horizontal="right"/>
    </xf>
    <xf numFmtId="165" fontId="11" fillId="13" borderId="16" xfId="0" applyNumberFormat="1" applyFont="1" applyFill="1" applyBorder="1" applyAlignment="1">
      <alignment horizontal="right"/>
    </xf>
    <xf numFmtId="165" fontId="38" fillId="13" borderId="12" xfId="166" applyNumberFormat="1" applyFont="1" applyFill="1" applyBorder="1" applyAlignment="1">
      <alignment horizontal="right"/>
    </xf>
    <xf numFmtId="165" fontId="17" fillId="13" borderId="9" xfId="1" applyNumberFormat="1" applyFont="1" applyFill="1" applyBorder="1" applyAlignment="1">
      <alignment horizontal="right"/>
    </xf>
    <xf numFmtId="165" fontId="17" fillId="13" borderId="21" xfId="1" applyNumberFormat="1" applyFont="1" applyFill="1" applyBorder="1" applyAlignment="1">
      <alignment horizontal="right"/>
    </xf>
    <xf numFmtId="165" fontId="9" fillId="13" borderId="12" xfId="1" applyNumberFormat="1" applyFont="1" applyFill="1" applyBorder="1"/>
    <xf numFmtId="10" fontId="19" fillId="13" borderId="15" xfId="9" applyNumberFormat="1" applyFont="1" applyFill="1" applyBorder="1" applyAlignment="1">
      <alignment horizontal="right"/>
    </xf>
    <xf numFmtId="165" fontId="14" fillId="13" borderId="26" xfId="159" applyNumberFormat="1" applyFont="1" applyFill="1" applyBorder="1" applyAlignment="1">
      <alignment horizontal="right"/>
    </xf>
    <xf numFmtId="165" fontId="14" fillId="13" borderId="18" xfId="159" applyNumberFormat="1" applyFont="1" applyFill="1" applyBorder="1" applyAlignment="1">
      <alignment horizontal="right"/>
    </xf>
    <xf numFmtId="165" fontId="14" fillId="13" borderId="0" xfId="159" applyNumberFormat="1" applyFont="1" applyFill="1" applyBorder="1" applyAlignment="1">
      <alignment horizontal="right"/>
    </xf>
    <xf numFmtId="165" fontId="14" fillId="13" borderId="27" xfId="159" applyNumberFormat="1" applyFont="1" applyFill="1" applyBorder="1" applyAlignment="1">
      <alignment horizontal="right"/>
    </xf>
    <xf numFmtId="5" fontId="11" fillId="13" borderId="26" xfId="159" applyNumberFormat="1" applyFont="1" applyFill="1" applyBorder="1" applyAlignment="1">
      <alignment horizontal="right"/>
    </xf>
    <xf numFmtId="5" fontId="11" fillId="13" borderId="0" xfId="159" applyNumberFormat="1" applyFont="1" applyFill="1" applyBorder="1" applyAlignment="1">
      <alignment horizontal="right"/>
    </xf>
    <xf numFmtId="5" fontId="11" fillId="13" borderId="22" xfId="159" applyNumberFormat="1" applyFont="1" applyFill="1" applyBorder="1" applyAlignment="1">
      <alignment horizontal="right"/>
    </xf>
    <xf numFmtId="5" fontId="11" fillId="13" borderId="27" xfId="159" applyNumberFormat="1" applyFont="1" applyFill="1" applyBorder="1" applyAlignment="1">
      <alignment horizontal="right"/>
    </xf>
    <xf numFmtId="5" fontId="20" fillId="13" borderId="26" xfId="158" applyNumberFormat="1" applyFont="1" applyFill="1" applyBorder="1" applyAlignment="1">
      <alignment horizontal="right"/>
    </xf>
    <xf numFmtId="5" fontId="20" fillId="13" borderId="0" xfId="157" applyNumberFormat="1" applyFont="1" applyFill="1" applyAlignment="1">
      <alignment horizontal="right"/>
    </xf>
    <xf numFmtId="5" fontId="20" fillId="13" borderId="22" xfId="157" applyNumberFormat="1" applyFont="1" applyFill="1" applyBorder="1" applyAlignment="1">
      <alignment horizontal="right"/>
    </xf>
    <xf numFmtId="5" fontId="20" fillId="13" borderId="27" xfId="157" applyNumberFormat="1" applyFont="1" applyFill="1" applyBorder="1" applyAlignment="1">
      <alignment horizontal="right"/>
    </xf>
    <xf numFmtId="5" fontId="20" fillId="13" borderId="26" xfId="160" applyNumberFormat="1" applyFont="1" applyFill="1" applyBorder="1" applyAlignment="1">
      <alignment horizontal="right"/>
    </xf>
    <xf numFmtId="5" fontId="20" fillId="13" borderId="27" xfId="160" applyNumberFormat="1" applyFont="1" applyFill="1" applyBorder="1" applyAlignment="1">
      <alignment horizontal="right"/>
    </xf>
    <xf numFmtId="0" fontId="12" fillId="0" borderId="4" xfId="160" applyFont="1" applyBorder="1" applyAlignment="1" applyProtection="1">
      <alignment horizontal="center"/>
      <protection locked="0"/>
    </xf>
    <xf numFmtId="2" fontId="11" fillId="0" borderId="0" xfId="160" applyNumberFormat="1" applyFont="1" applyAlignment="1" applyProtection="1">
      <alignment horizontal="center"/>
      <protection locked="0"/>
    </xf>
    <xf numFmtId="164" fontId="11" fillId="0" borderId="0" xfId="160" applyNumberFormat="1" applyFont="1" applyAlignment="1" applyProtection="1">
      <alignment horizontal="center"/>
      <protection locked="0"/>
    </xf>
    <xf numFmtId="0" fontId="17" fillId="0" borderId="0" xfId="160" applyFont="1" applyAlignment="1" applyProtection="1">
      <alignment horizontal="center"/>
      <protection locked="0"/>
    </xf>
    <xf numFmtId="0" fontId="7" fillId="0" borderId="4" xfId="4" applyFont="1" applyBorder="1" applyProtection="1">
      <protection locked="0"/>
    </xf>
    <xf numFmtId="0" fontId="12" fillId="0" borderId="0" xfId="158" applyFont="1" applyProtection="1">
      <protection locked="0"/>
    </xf>
    <xf numFmtId="0" fontId="12" fillId="0" borderId="0" xfId="158" applyFont="1" applyAlignment="1" applyProtection="1">
      <alignment horizontal="center"/>
      <protection locked="0"/>
    </xf>
    <xf numFmtId="0" fontId="26" fillId="0" borderId="0" xfId="160" applyFont="1" applyAlignment="1" applyProtection="1">
      <alignment horizontal="center"/>
      <protection locked="0"/>
    </xf>
    <xf numFmtId="0" fontId="36" fillId="0" borderId="4" xfId="7" applyFont="1" applyBorder="1" applyAlignment="1" applyProtection="1">
      <alignment horizontal="left" indent="2"/>
      <protection locked="0"/>
    </xf>
    <xf numFmtId="165" fontId="26" fillId="13" borderId="22" xfId="164" applyNumberFormat="1" applyFont="1" applyFill="1" applyBorder="1" applyAlignment="1">
      <alignment horizontal="right"/>
    </xf>
    <xf numFmtId="165" fontId="26" fillId="13" borderId="27" xfId="164" applyNumberFormat="1" applyFont="1" applyFill="1" applyBorder="1" applyAlignment="1">
      <alignment horizontal="right"/>
    </xf>
    <xf numFmtId="165" fontId="36" fillId="13" borderId="22" xfId="164" applyNumberFormat="1" applyFont="1" applyFill="1" applyBorder="1" applyAlignment="1">
      <alignment horizontal="right"/>
    </xf>
    <xf numFmtId="165" fontId="36" fillId="13" borderId="27" xfId="4" applyNumberFormat="1" applyFont="1" applyFill="1" applyBorder="1"/>
    <xf numFmtId="165" fontId="11" fillId="13" borderId="34" xfId="157" applyNumberFormat="1" applyFont="1" applyFill="1" applyBorder="1" applyAlignment="1">
      <alignment horizontal="right"/>
    </xf>
    <xf numFmtId="165" fontId="11" fillId="13" borderId="12" xfId="157" applyNumberFormat="1" applyFont="1" applyFill="1" applyBorder="1" applyAlignment="1">
      <alignment horizontal="right"/>
    </xf>
    <xf numFmtId="165" fontId="9" fillId="13" borderId="26" xfId="165" applyNumberFormat="1" applyFont="1" applyFill="1" applyBorder="1" applyAlignment="1">
      <alignment horizontal="right"/>
    </xf>
    <xf numFmtId="165" fontId="9" fillId="13" borderId="5" xfId="165" applyNumberFormat="1" applyFont="1" applyFill="1" applyBorder="1" applyAlignment="1">
      <alignment horizontal="right"/>
    </xf>
    <xf numFmtId="165" fontId="38" fillId="13" borderId="34" xfId="166" applyNumberFormat="1" applyFont="1" applyFill="1" applyBorder="1"/>
    <xf numFmtId="165" fontId="38" fillId="13" borderId="28" xfId="166" applyNumberFormat="1" applyFont="1" applyFill="1" applyBorder="1"/>
    <xf numFmtId="165" fontId="38" fillId="13" borderId="37" xfId="166" applyNumberFormat="1" applyFont="1" applyFill="1" applyBorder="1"/>
    <xf numFmtId="165" fontId="38" fillId="13" borderId="12" xfId="166" applyNumberFormat="1" applyFont="1" applyFill="1" applyBorder="1"/>
    <xf numFmtId="165" fontId="17" fillId="13" borderId="22" xfId="157" applyNumberFormat="1" applyFont="1" applyFill="1" applyBorder="1" applyAlignment="1">
      <alignment horizontal="right"/>
    </xf>
    <xf numFmtId="165" fontId="17" fillId="13" borderId="27" xfId="157" applyNumberFormat="1" applyFont="1" applyFill="1" applyBorder="1" applyAlignment="1">
      <alignment horizontal="right"/>
    </xf>
    <xf numFmtId="165" fontId="9" fillId="13" borderId="40" xfId="157" applyNumberFormat="1" applyFont="1" applyFill="1" applyBorder="1"/>
    <xf numFmtId="165" fontId="9" fillId="13" borderId="41" xfId="157" applyNumberFormat="1" applyFont="1" applyFill="1" applyBorder="1"/>
    <xf numFmtId="0" fontId="11" fillId="14" borderId="9" xfId="1" applyFont="1" applyFill="1" applyBorder="1" applyAlignment="1">
      <alignment horizontal="center"/>
    </xf>
    <xf numFmtId="0" fontId="11" fillId="11" borderId="9" xfId="1" applyFont="1" applyFill="1" applyBorder="1" applyAlignment="1">
      <alignment horizontal="center"/>
    </xf>
    <xf numFmtId="0" fontId="11" fillId="12" borderId="9" xfId="1" applyFont="1" applyFill="1" applyBorder="1" applyAlignment="1">
      <alignment horizontal="center"/>
    </xf>
    <xf numFmtId="0" fontId="14" fillId="13" borderId="4" xfId="158" applyFont="1" applyFill="1" applyBorder="1" applyAlignment="1">
      <alignment horizontal="left" indent="1"/>
    </xf>
    <xf numFmtId="0" fontId="14" fillId="13" borderId="0" xfId="158" applyFont="1" applyFill="1" applyAlignment="1">
      <alignment horizontal="left" indent="1"/>
    </xf>
    <xf numFmtId="0" fontId="11" fillId="13" borderId="4" xfId="160" applyFont="1" applyFill="1" applyBorder="1"/>
    <xf numFmtId="1" fontId="26" fillId="0" borderId="0" xfId="3" applyNumberFormat="1" applyFont="1" applyAlignment="1">
      <alignment horizontal="center"/>
    </xf>
    <xf numFmtId="0" fontId="24" fillId="3" borderId="4" xfId="4" applyFont="1" applyFill="1" applyBorder="1" applyAlignment="1" applyProtection="1">
      <alignment horizontal="left" indent="1"/>
      <protection locked="0"/>
    </xf>
    <xf numFmtId="165" fontId="32" fillId="0" borderId="0" xfId="155" applyNumberFormat="1" applyFont="1" applyAlignment="1">
      <alignment horizontal="center"/>
    </xf>
    <xf numFmtId="0" fontId="8" fillId="2" borderId="1" xfId="157" applyFont="1" applyFill="1" applyBorder="1" applyAlignment="1" applyProtection="1">
      <alignment horizontal="center"/>
      <protection locked="0"/>
    </xf>
    <xf numFmtId="0" fontId="8" fillId="2" borderId="2" xfId="157" applyFont="1" applyFill="1" applyBorder="1" applyAlignment="1" applyProtection="1">
      <alignment horizontal="center"/>
      <protection locked="0"/>
    </xf>
    <xf numFmtId="0" fontId="8" fillId="2" borderId="3" xfId="157" applyFont="1" applyFill="1" applyBorder="1" applyAlignment="1" applyProtection="1">
      <alignment horizontal="center"/>
      <protection locked="0"/>
    </xf>
    <xf numFmtId="0" fontId="6" fillId="2" borderId="4" xfId="157" applyFont="1" applyFill="1" applyBorder="1" applyAlignment="1" applyProtection="1">
      <alignment horizontal="center"/>
      <protection locked="0"/>
    </xf>
    <xf numFmtId="0" fontId="6" fillId="2" borderId="0" xfId="157" applyFont="1" applyFill="1" applyAlignment="1" applyProtection="1">
      <alignment horizontal="center"/>
      <protection locked="0"/>
    </xf>
    <xf numFmtId="0" fontId="6" fillId="2" borderId="5" xfId="157" applyFont="1" applyFill="1" applyBorder="1" applyAlignment="1" applyProtection="1">
      <alignment horizontal="center"/>
      <protection locked="0"/>
    </xf>
    <xf numFmtId="0" fontId="10" fillId="2" borderId="6" xfId="157" applyFont="1" applyFill="1" applyBorder="1" applyAlignment="1" applyProtection="1">
      <alignment horizontal="center"/>
      <protection locked="0"/>
    </xf>
    <xf numFmtId="0" fontId="10" fillId="2" borderId="7" xfId="157" applyFont="1" applyFill="1" applyBorder="1" applyAlignment="1" applyProtection="1">
      <alignment horizontal="center"/>
      <protection locked="0"/>
    </xf>
    <xf numFmtId="0" fontId="10" fillId="2" borderId="8" xfId="157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2" borderId="2" xfId="1" applyFont="1" applyFill="1" applyBorder="1" applyAlignment="1" applyProtection="1">
      <alignment horizontal="center"/>
      <protection locked="0"/>
    </xf>
    <xf numFmtId="0" fontId="8" fillId="2" borderId="3" xfId="1" applyFont="1" applyFill="1" applyBorder="1" applyAlignment="1" applyProtection="1">
      <alignment horizontal="center"/>
      <protection locked="0"/>
    </xf>
    <xf numFmtId="0" fontId="6" fillId="2" borderId="4" xfId="1" applyFont="1" applyFill="1" applyBorder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6" fillId="2" borderId="5" xfId="1" applyFont="1" applyFill="1" applyBorder="1" applyAlignment="1" applyProtection="1">
      <alignment horizontal="center"/>
      <protection locked="0"/>
    </xf>
    <xf numFmtId="0" fontId="10" fillId="2" borderId="6" xfId="1" applyFont="1" applyFill="1" applyBorder="1" applyAlignment="1" applyProtection="1">
      <alignment horizontal="center"/>
      <protection locked="0"/>
    </xf>
    <xf numFmtId="0" fontId="10" fillId="2" borderId="7" xfId="1" applyFont="1" applyFill="1" applyBorder="1" applyAlignment="1" applyProtection="1">
      <alignment horizontal="center"/>
      <protection locked="0"/>
    </xf>
    <xf numFmtId="0" fontId="10" fillId="2" borderId="8" xfId="1" applyFont="1" applyFill="1" applyBorder="1" applyAlignment="1" applyProtection="1">
      <alignment horizontal="center"/>
      <protection locked="0"/>
    </xf>
    <xf numFmtId="0" fontId="6" fillId="5" borderId="4" xfId="1" applyFont="1" applyFill="1" applyBorder="1" applyAlignment="1" applyProtection="1">
      <alignment horizontal="center"/>
      <protection locked="0"/>
    </xf>
    <xf numFmtId="0" fontId="6" fillId="5" borderId="0" xfId="1" applyFont="1" applyFill="1" applyAlignment="1" applyProtection="1">
      <alignment horizontal="center"/>
      <protection locked="0"/>
    </xf>
    <xf numFmtId="0" fontId="6" fillId="5" borderId="5" xfId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  <xf numFmtId="0" fontId="6" fillId="2" borderId="1" xfId="290" applyFont="1" applyFill="1" applyBorder="1" applyAlignment="1">
      <alignment horizontal="center"/>
    </xf>
    <xf numFmtId="0" fontId="6" fillId="2" borderId="2" xfId="290" applyFont="1" applyFill="1" applyBorder="1" applyAlignment="1">
      <alignment horizontal="center"/>
    </xf>
    <xf numFmtId="0" fontId="6" fillId="2" borderId="3" xfId="290" applyFont="1" applyFill="1" applyBorder="1" applyAlignment="1">
      <alignment horizontal="center"/>
    </xf>
    <xf numFmtId="0" fontId="8" fillId="2" borderId="4" xfId="290" applyFont="1" applyFill="1" applyBorder="1" applyAlignment="1">
      <alignment horizontal="center"/>
    </xf>
    <xf numFmtId="0" fontId="8" fillId="2" borderId="0" xfId="290" applyFont="1" applyFill="1" applyAlignment="1">
      <alignment horizontal="center"/>
    </xf>
    <xf numFmtId="0" fontId="8" fillId="2" borderId="5" xfId="290" applyFont="1" applyFill="1" applyBorder="1" applyAlignment="1">
      <alignment horizontal="center"/>
    </xf>
    <xf numFmtId="0" fontId="10" fillId="2" borderId="6" xfId="290" applyFont="1" applyFill="1" applyBorder="1" applyAlignment="1">
      <alignment horizontal="center"/>
    </xf>
    <xf numFmtId="0" fontId="10" fillId="2" borderId="7" xfId="290" applyFont="1" applyFill="1" applyBorder="1" applyAlignment="1">
      <alignment horizontal="center"/>
    </xf>
    <xf numFmtId="0" fontId="10" fillId="2" borderId="8" xfId="29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</cellXfs>
  <cellStyles count="295">
    <cellStyle name="Currency 2" xfId="8" xr:uid="{00000000-0005-0000-0000-000000000000}"/>
    <cellStyle name="Currency 2 2" xfId="10" xr:uid="{00000000-0005-0000-0000-000001000000}"/>
    <cellStyle name="Currency 3" xfId="11" xr:uid="{00000000-0005-0000-0000-000002000000}"/>
    <cellStyle name="Currency 4" xfId="12" xr:uid="{00000000-0005-0000-0000-000003000000}"/>
    <cellStyle name="Currency 5" xfId="13" xr:uid="{00000000-0005-0000-0000-000004000000}"/>
    <cellStyle name="Currency 6" xfId="14" xr:uid="{00000000-0005-0000-0000-000005000000}"/>
    <cellStyle name="Currency 6 2" xfId="9" xr:uid="{00000000-0005-0000-0000-000006000000}"/>
    <cellStyle name="Currency 6 3" xfId="15" xr:uid="{00000000-0005-0000-0000-000007000000}"/>
    <cellStyle name="Currency 7" xfId="16" xr:uid="{00000000-0005-0000-0000-000008000000}"/>
    <cellStyle name="Currency 7 10" xfId="17" xr:uid="{00000000-0005-0000-0000-000009000000}"/>
    <cellStyle name="Currency 7 10 2" xfId="167" xr:uid="{00000000-0005-0000-0000-00000A000000}"/>
    <cellStyle name="Currency 7 11" xfId="168" xr:uid="{00000000-0005-0000-0000-00000B000000}"/>
    <cellStyle name="Currency 7 2" xfId="18" xr:uid="{00000000-0005-0000-0000-00000C000000}"/>
    <cellStyle name="Currency 7 2 2" xfId="19" xr:uid="{00000000-0005-0000-0000-00000D000000}"/>
    <cellStyle name="Currency 7 2 2 2" xfId="20" xr:uid="{00000000-0005-0000-0000-00000E000000}"/>
    <cellStyle name="Currency 7 2 2 2 2" xfId="169" xr:uid="{00000000-0005-0000-0000-00000F000000}"/>
    <cellStyle name="Currency 7 2 2 3" xfId="21" xr:uid="{00000000-0005-0000-0000-000010000000}"/>
    <cellStyle name="Currency 7 2 2 3 2" xfId="170" xr:uid="{00000000-0005-0000-0000-000011000000}"/>
    <cellStyle name="Currency 7 2 2 4" xfId="171" xr:uid="{00000000-0005-0000-0000-000012000000}"/>
    <cellStyle name="Currency 7 2 3" xfId="22" xr:uid="{00000000-0005-0000-0000-000013000000}"/>
    <cellStyle name="Currency 7 2 3 2" xfId="23" xr:uid="{00000000-0005-0000-0000-000014000000}"/>
    <cellStyle name="Currency 7 2 3 2 2" xfId="172" xr:uid="{00000000-0005-0000-0000-000015000000}"/>
    <cellStyle name="Currency 7 2 3 3" xfId="173" xr:uid="{00000000-0005-0000-0000-000016000000}"/>
    <cellStyle name="Currency 7 2 4" xfId="24" xr:uid="{00000000-0005-0000-0000-000017000000}"/>
    <cellStyle name="Currency 7 2 4 2" xfId="174" xr:uid="{00000000-0005-0000-0000-000018000000}"/>
    <cellStyle name="Currency 7 2 5" xfId="175" xr:uid="{00000000-0005-0000-0000-000019000000}"/>
    <cellStyle name="Currency 7 3" xfId="25" xr:uid="{00000000-0005-0000-0000-00001A000000}"/>
    <cellStyle name="Currency 7 3 2" xfId="26" xr:uid="{00000000-0005-0000-0000-00001B000000}"/>
    <cellStyle name="Currency 7 3 2 2" xfId="27" xr:uid="{00000000-0005-0000-0000-00001C000000}"/>
    <cellStyle name="Currency 7 3 2 2 2" xfId="176" xr:uid="{00000000-0005-0000-0000-00001D000000}"/>
    <cellStyle name="Currency 7 3 2 3" xfId="28" xr:uid="{00000000-0005-0000-0000-00001E000000}"/>
    <cellStyle name="Currency 7 3 2 3 2" xfId="177" xr:uid="{00000000-0005-0000-0000-00001F000000}"/>
    <cellStyle name="Currency 7 3 2 4" xfId="178" xr:uid="{00000000-0005-0000-0000-000020000000}"/>
    <cellStyle name="Currency 7 3 3" xfId="29" xr:uid="{00000000-0005-0000-0000-000021000000}"/>
    <cellStyle name="Currency 7 3 3 2" xfId="30" xr:uid="{00000000-0005-0000-0000-000022000000}"/>
    <cellStyle name="Currency 7 3 3 2 2" xfId="179" xr:uid="{00000000-0005-0000-0000-000023000000}"/>
    <cellStyle name="Currency 7 3 3 3" xfId="180" xr:uid="{00000000-0005-0000-0000-000024000000}"/>
    <cellStyle name="Currency 7 3 4" xfId="31" xr:uid="{00000000-0005-0000-0000-000025000000}"/>
    <cellStyle name="Currency 7 3 4 2" xfId="181" xr:uid="{00000000-0005-0000-0000-000026000000}"/>
    <cellStyle name="Currency 7 3 5" xfId="182" xr:uid="{00000000-0005-0000-0000-000027000000}"/>
    <cellStyle name="Currency 7 4" xfId="2" xr:uid="{00000000-0005-0000-0000-000028000000}"/>
    <cellStyle name="Currency 7 4 2" xfId="32" xr:uid="{00000000-0005-0000-0000-000029000000}"/>
    <cellStyle name="Currency 7 4 2 2" xfId="33" xr:uid="{00000000-0005-0000-0000-00002A000000}"/>
    <cellStyle name="Currency 7 4 2 2 2" xfId="183" xr:uid="{00000000-0005-0000-0000-00002B000000}"/>
    <cellStyle name="Currency 7 4 2 3" xfId="34" xr:uid="{00000000-0005-0000-0000-00002C000000}"/>
    <cellStyle name="Currency 7 4 2 3 2" xfId="184" xr:uid="{00000000-0005-0000-0000-00002D000000}"/>
    <cellStyle name="Currency 7 4 2 4" xfId="185" xr:uid="{00000000-0005-0000-0000-00002E000000}"/>
    <cellStyle name="Currency 7 4 3" xfId="35" xr:uid="{00000000-0005-0000-0000-00002F000000}"/>
    <cellStyle name="Currency 7 4 3 2" xfId="36" xr:uid="{00000000-0005-0000-0000-000030000000}"/>
    <cellStyle name="Currency 7 4 3 2 2" xfId="186" xr:uid="{00000000-0005-0000-0000-000031000000}"/>
    <cellStyle name="Currency 7 4 3 3" xfId="187" xr:uid="{00000000-0005-0000-0000-000032000000}"/>
    <cellStyle name="Currency 7 4 4" xfId="37" xr:uid="{00000000-0005-0000-0000-000033000000}"/>
    <cellStyle name="Currency 7 4 4 2" xfId="188" xr:uid="{00000000-0005-0000-0000-000034000000}"/>
    <cellStyle name="Currency 7 4 5" xfId="159" xr:uid="{00000000-0005-0000-0000-000035000000}"/>
    <cellStyle name="Currency 7 4 6" xfId="189" xr:uid="{00000000-0005-0000-0000-000036000000}"/>
    <cellStyle name="Currency 7 4 7" xfId="291" xr:uid="{00000000-0005-0000-0000-000037000000}"/>
    <cellStyle name="Currency 7 5" xfId="38" xr:uid="{00000000-0005-0000-0000-000038000000}"/>
    <cellStyle name="Currency 7 5 2" xfId="39" xr:uid="{00000000-0005-0000-0000-000039000000}"/>
    <cellStyle name="Currency 7 5 2 2" xfId="40" xr:uid="{00000000-0005-0000-0000-00003A000000}"/>
    <cellStyle name="Currency 7 5 2 2 2" xfId="190" xr:uid="{00000000-0005-0000-0000-00003B000000}"/>
    <cellStyle name="Currency 7 5 2 3" xfId="41" xr:uid="{00000000-0005-0000-0000-00003C000000}"/>
    <cellStyle name="Currency 7 5 2 3 2" xfId="191" xr:uid="{00000000-0005-0000-0000-00003D000000}"/>
    <cellStyle name="Currency 7 5 2 4" xfId="192" xr:uid="{00000000-0005-0000-0000-00003E000000}"/>
    <cellStyle name="Currency 7 5 3" xfId="42" xr:uid="{00000000-0005-0000-0000-00003F000000}"/>
    <cellStyle name="Currency 7 5 3 2" xfId="43" xr:uid="{00000000-0005-0000-0000-000040000000}"/>
    <cellStyle name="Currency 7 5 3 2 2" xfId="193" xr:uid="{00000000-0005-0000-0000-000041000000}"/>
    <cellStyle name="Currency 7 5 3 3" xfId="194" xr:uid="{00000000-0005-0000-0000-000042000000}"/>
    <cellStyle name="Currency 7 5 4" xfId="44" xr:uid="{00000000-0005-0000-0000-000043000000}"/>
    <cellStyle name="Currency 7 5 4 2" xfId="195" xr:uid="{00000000-0005-0000-0000-000044000000}"/>
    <cellStyle name="Currency 7 5 5" xfId="196" xr:uid="{00000000-0005-0000-0000-000045000000}"/>
    <cellStyle name="Currency 7 6" xfId="45" xr:uid="{00000000-0005-0000-0000-000046000000}"/>
    <cellStyle name="Currency 7 6 2" xfId="46" xr:uid="{00000000-0005-0000-0000-000047000000}"/>
    <cellStyle name="Currency 7 6 2 2" xfId="47" xr:uid="{00000000-0005-0000-0000-000048000000}"/>
    <cellStyle name="Currency 7 6 2 2 2" xfId="197" xr:uid="{00000000-0005-0000-0000-000049000000}"/>
    <cellStyle name="Currency 7 6 2 3" xfId="48" xr:uid="{00000000-0005-0000-0000-00004A000000}"/>
    <cellStyle name="Currency 7 6 2 3 2" xfId="198" xr:uid="{00000000-0005-0000-0000-00004B000000}"/>
    <cellStyle name="Currency 7 6 2 4" xfId="199" xr:uid="{00000000-0005-0000-0000-00004C000000}"/>
    <cellStyle name="Currency 7 6 3" xfId="49" xr:uid="{00000000-0005-0000-0000-00004D000000}"/>
    <cellStyle name="Currency 7 6 3 2" xfId="50" xr:uid="{00000000-0005-0000-0000-00004E000000}"/>
    <cellStyle name="Currency 7 6 3 2 2" xfId="200" xr:uid="{00000000-0005-0000-0000-00004F000000}"/>
    <cellStyle name="Currency 7 6 3 3" xfId="201" xr:uid="{00000000-0005-0000-0000-000050000000}"/>
    <cellStyle name="Currency 7 6 4" xfId="51" xr:uid="{00000000-0005-0000-0000-000051000000}"/>
    <cellStyle name="Currency 7 6 4 2" xfId="202" xr:uid="{00000000-0005-0000-0000-000052000000}"/>
    <cellStyle name="Currency 7 6 5" xfId="203" xr:uid="{00000000-0005-0000-0000-000053000000}"/>
    <cellStyle name="Currency 7 7" xfId="6" xr:uid="{00000000-0005-0000-0000-000054000000}"/>
    <cellStyle name="Currency 7 7 2" xfId="52" xr:uid="{00000000-0005-0000-0000-000055000000}"/>
    <cellStyle name="Currency 7 7 2 2" xfId="53" xr:uid="{00000000-0005-0000-0000-000056000000}"/>
    <cellStyle name="Currency 7 7 2 2 2" xfId="204" xr:uid="{00000000-0005-0000-0000-000057000000}"/>
    <cellStyle name="Currency 7 7 2 3" xfId="205" xr:uid="{00000000-0005-0000-0000-000058000000}"/>
    <cellStyle name="Currency 7 7 3" xfId="54" xr:uid="{00000000-0005-0000-0000-000059000000}"/>
    <cellStyle name="Currency 7 7 3 2" xfId="206" xr:uid="{00000000-0005-0000-0000-00005A000000}"/>
    <cellStyle name="Currency 7 7 4" xfId="162" xr:uid="{00000000-0005-0000-0000-00005B000000}"/>
    <cellStyle name="Currency 7 7 5" xfId="207" xr:uid="{00000000-0005-0000-0000-00005C000000}"/>
    <cellStyle name="Currency 7 7 6" xfId="294" xr:uid="{00000000-0005-0000-0000-00005D000000}"/>
    <cellStyle name="Currency 7 8" xfId="55" xr:uid="{00000000-0005-0000-0000-00005E000000}"/>
    <cellStyle name="Currency 7 8 2" xfId="56" xr:uid="{00000000-0005-0000-0000-00005F000000}"/>
    <cellStyle name="Currency 7 8 2 2" xfId="208" xr:uid="{00000000-0005-0000-0000-000060000000}"/>
    <cellStyle name="Currency 7 8 3" xfId="57" xr:uid="{00000000-0005-0000-0000-000061000000}"/>
    <cellStyle name="Currency 7 8 3 2" xfId="209" xr:uid="{00000000-0005-0000-0000-000062000000}"/>
    <cellStyle name="Currency 7 8 4" xfId="210" xr:uid="{00000000-0005-0000-0000-000063000000}"/>
    <cellStyle name="Currency 7 9" xfId="58" xr:uid="{00000000-0005-0000-0000-000064000000}"/>
    <cellStyle name="Currency 7 9 2" xfId="59" xr:uid="{00000000-0005-0000-0000-000065000000}"/>
    <cellStyle name="Currency 7 9 2 2" xfId="211" xr:uid="{00000000-0005-0000-0000-000066000000}"/>
    <cellStyle name="Currency 7 9 3" xfId="212" xr:uid="{00000000-0005-0000-0000-000067000000}"/>
    <cellStyle name="Currency 8" xfId="60" xr:uid="{00000000-0005-0000-0000-000068000000}"/>
    <cellStyle name="Currency 8 2" xfId="61" xr:uid="{00000000-0005-0000-0000-000069000000}"/>
    <cellStyle name="Currency 8 3" xfId="62" xr:uid="{00000000-0005-0000-0000-00006A000000}"/>
    <cellStyle name="Currency 8 4" xfId="63" xr:uid="{00000000-0005-0000-0000-00006B000000}"/>
    <cellStyle name="Currency 8 4 2" xfId="64" xr:uid="{00000000-0005-0000-0000-00006C000000}"/>
    <cellStyle name="Currency 8 4 3" xfId="65" xr:uid="{00000000-0005-0000-0000-00006D000000}"/>
    <cellStyle name="Currency 8 4 4" xfId="66" xr:uid="{00000000-0005-0000-0000-00006E000000}"/>
    <cellStyle name="Currency 9" xfId="67" xr:uid="{00000000-0005-0000-0000-00006F000000}"/>
    <cellStyle name="Currency 9 2" xfId="68" xr:uid="{00000000-0005-0000-0000-000070000000}"/>
    <cellStyle name="Currency 9 3" xfId="69" xr:uid="{00000000-0005-0000-0000-000071000000}"/>
    <cellStyle name="Currency 9 3 2" xfId="70" xr:uid="{00000000-0005-0000-0000-000072000000}"/>
    <cellStyle name="Currency 9 3 2 2" xfId="213" xr:uid="{00000000-0005-0000-0000-000073000000}"/>
    <cellStyle name="Currency 9 3 3" xfId="71" xr:uid="{00000000-0005-0000-0000-000074000000}"/>
    <cellStyle name="Currency 9 3 3 2" xfId="214" xr:uid="{00000000-0005-0000-0000-000075000000}"/>
    <cellStyle name="Currency 9 3 4" xfId="215" xr:uid="{00000000-0005-0000-0000-000076000000}"/>
    <cellStyle name="Currency 9 4" xfId="72" xr:uid="{00000000-0005-0000-0000-000077000000}"/>
    <cellStyle name="Currency 9 4 2" xfId="73" xr:uid="{00000000-0005-0000-0000-000078000000}"/>
    <cellStyle name="Currency 9 4 2 2" xfId="216" xr:uid="{00000000-0005-0000-0000-000079000000}"/>
    <cellStyle name="Currency 9 4 3" xfId="217" xr:uid="{00000000-0005-0000-0000-00007A000000}"/>
    <cellStyle name="Currency 9 5" xfId="74" xr:uid="{00000000-0005-0000-0000-00007B000000}"/>
    <cellStyle name="Currency 9 5 2" xfId="218" xr:uid="{00000000-0005-0000-0000-00007C000000}"/>
    <cellStyle name="Currency 9 6" xfId="219" xr:uid="{00000000-0005-0000-0000-00007D000000}"/>
    <cellStyle name="Normal" xfId="0" builtinId="0"/>
    <cellStyle name="Normal 2" xfId="4" xr:uid="{00000000-0005-0000-0000-00007F000000}"/>
    <cellStyle name="Normal 3" xfId="75" xr:uid="{00000000-0005-0000-0000-000080000000}"/>
    <cellStyle name="Normal 3 2" xfId="76" xr:uid="{00000000-0005-0000-0000-000081000000}"/>
    <cellStyle name="Normal 3 3" xfId="77" xr:uid="{00000000-0005-0000-0000-000082000000}"/>
    <cellStyle name="Normal 4" xfId="78" xr:uid="{00000000-0005-0000-0000-000083000000}"/>
    <cellStyle name="Normal 4 10" xfId="79" xr:uid="{00000000-0005-0000-0000-000084000000}"/>
    <cellStyle name="Normal 4 10 2" xfId="80" xr:uid="{00000000-0005-0000-0000-000085000000}"/>
    <cellStyle name="Normal 4 10 2 2" xfId="220" xr:uid="{00000000-0005-0000-0000-000086000000}"/>
    <cellStyle name="Normal 4 10 3" xfId="221" xr:uid="{00000000-0005-0000-0000-000087000000}"/>
    <cellStyle name="Normal 4 11" xfId="81" xr:uid="{00000000-0005-0000-0000-000088000000}"/>
    <cellStyle name="Normal 4 11 2" xfId="222" xr:uid="{00000000-0005-0000-0000-000089000000}"/>
    <cellStyle name="Normal 4 12" xfId="223" xr:uid="{00000000-0005-0000-0000-00008A000000}"/>
    <cellStyle name="Normal 4 2" xfId="1" xr:uid="{00000000-0005-0000-0000-00008B000000}"/>
    <cellStyle name="Normal 4 2 2" xfId="82" xr:uid="{00000000-0005-0000-0000-00008C000000}"/>
    <cellStyle name="Normal 4 2 2 2" xfId="83" xr:uid="{00000000-0005-0000-0000-00008D000000}"/>
    <cellStyle name="Normal 4 2 2 2 2" xfId="84" xr:uid="{00000000-0005-0000-0000-00008E000000}"/>
    <cellStyle name="Normal 4 2 2 2 2 2" xfId="166" xr:uid="{00000000-0005-0000-0000-00008F000000}"/>
    <cellStyle name="Normal 4 2 2 2 2 3" xfId="155" xr:uid="{00000000-0005-0000-0000-000090000000}"/>
    <cellStyle name="Normal 4 2 2 2 2 3 2" xfId="158" xr:uid="{00000000-0005-0000-0000-000091000000}"/>
    <cellStyle name="Normal 4 2 2 2 3" xfId="85" xr:uid="{00000000-0005-0000-0000-000092000000}"/>
    <cellStyle name="Normal 4 2 2 2 3 2" xfId="224" xr:uid="{00000000-0005-0000-0000-000093000000}"/>
    <cellStyle name="Normal 4 2 2 2 4" xfId="225" xr:uid="{00000000-0005-0000-0000-000094000000}"/>
    <cellStyle name="Normal 4 2 2 3" xfId="86" xr:uid="{00000000-0005-0000-0000-000095000000}"/>
    <cellStyle name="Normal 4 2 2 3 2" xfId="87" xr:uid="{00000000-0005-0000-0000-000096000000}"/>
    <cellStyle name="Normal 4 2 2 3 2 2" xfId="226" xr:uid="{00000000-0005-0000-0000-000097000000}"/>
    <cellStyle name="Normal 4 2 2 3 3" xfId="227" xr:uid="{00000000-0005-0000-0000-000098000000}"/>
    <cellStyle name="Normal 4 2 2 4" xfId="88" xr:uid="{00000000-0005-0000-0000-000099000000}"/>
    <cellStyle name="Normal 4 2 2 4 2" xfId="228" xr:uid="{00000000-0005-0000-0000-00009A000000}"/>
    <cellStyle name="Normal 4 2 2 5" xfId="229" xr:uid="{00000000-0005-0000-0000-00009B000000}"/>
    <cellStyle name="Normal 4 2 3" xfId="89" xr:uid="{00000000-0005-0000-0000-00009C000000}"/>
    <cellStyle name="Normal 4 2 3 2" xfId="90" xr:uid="{00000000-0005-0000-0000-00009D000000}"/>
    <cellStyle name="Normal 4 2 3 2 2" xfId="91" xr:uid="{00000000-0005-0000-0000-00009E000000}"/>
    <cellStyle name="Normal 4 2 3 2 2 2" xfId="230" xr:uid="{00000000-0005-0000-0000-00009F000000}"/>
    <cellStyle name="Normal 4 2 3 2 3" xfId="92" xr:uid="{00000000-0005-0000-0000-0000A0000000}"/>
    <cellStyle name="Normal 4 2 3 2 3 2" xfId="231" xr:uid="{00000000-0005-0000-0000-0000A1000000}"/>
    <cellStyle name="Normal 4 2 3 2 4" xfId="232" xr:uid="{00000000-0005-0000-0000-0000A2000000}"/>
    <cellStyle name="Normal 4 2 3 3" xfId="93" xr:uid="{00000000-0005-0000-0000-0000A3000000}"/>
    <cellStyle name="Normal 4 2 3 3 2" xfId="94" xr:uid="{00000000-0005-0000-0000-0000A4000000}"/>
    <cellStyle name="Normal 4 2 3 3 2 2" xfId="233" xr:uid="{00000000-0005-0000-0000-0000A5000000}"/>
    <cellStyle name="Normal 4 2 3 3 3" xfId="234" xr:uid="{00000000-0005-0000-0000-0000A6000000}"/>
    <cellStyle name="Normal 4 2 3 4" xfId="95" xr:uid="{00000000-0005-0000-0000-0000A7000000}"/>
    <cellStyle name="Normal 4 2 3 4 2" xfId="235" xr:uid="{00000000-0005-0000-0000-0000A8000000}"/>
    <cellStyle name="Normal 4 2 3 5" xfId="236" xr:uid="{00000000-0005-0000-0000-0000A9000000}"/>
    <cellStyle name="Normal 4 2 4" xfId="96" xr:uid="{00000000-0005-0000-0000-0000AA000000}"/>
    <cellStyle name="Normal 4 2 4 2" xfId="97" xr:uid="{00000000-0005-0000-0000-0000AB000000}"/>
    <cellStyle name="Normal 4 2 4 2 2" xfId="237" xr:uid="{00000000-0005-0000-0000-0000AC000000}"/>
    <cellStyle name="Normal 4 2 4 3" xfId="98" xr:uid="{00000000-0005-0000-0000-0000AD000000}"/>
    <cellStyle name="Normal 4 2 4 3 2" xfId="238" xr:uid="{00000000-0005-0000-0000-0000AE000000}"/>
    <cellStyle name="Normal 4 2 4 4" xfId="239" xr:uid="{00000000-0005-0000-0000-0000AF000000}"/>
    <cellStyle name="Normal 4 2 5" xfId="99" xr:uid="{00000000-0005-0000-0000-0000B0000000}"/>
    <cellStyle name="Normal 4 2 5 2" xfId="100" xr:uid="{00000000-0005-0000-0000-0000B1000000}"/>
    <cellStyle name="Normal 4 2 5 2 2" xfId="240" xr:uid="{00000000-0005-0000-0000-0000B2000000}"/>
    <cellStyle name="Normal 4 2 5 3" xfId="241" xr:uid="{00000000-0005-0000-0000-0000B3000000}"/>
    <cellStyle name="Normal 4 2 6" xfId="101" xr:uid="{00000000-0005-0000-0000-0000B4000000}"/>
    <cellStyle name="Normal 4 2 6 2" xfId="242" xr:uid="{00000000-0005-0000-0000-0000B5000000}"/>
    <cellStyle name="Normal 4 2 7" xfId="157" xr:uid="{00000000-0005-0000-0000-0000B6000000}"/>
    <cellStyle name="Normal 4 2 8" xfId="165" xr:uid="{00000000-0005-0000-0000-0000B7000000}"/>
    <cellStyle name="Normal 4 2 9" xfId="290" xr:uid="{00000000-0005-0000-0000-0000B8000000}"/>
    <cellStyle name="Normal 4 3" xfId="102" xr:uid="{00000000-0005-0000-0000-0000B9000000}"/>
    <cellStyle name="Normal 4 3 2" xfId="103" xr:uid="{00000000-0005-0000-0000-0000BA000000}"/>
    <cellStyle name="Normal 4 3 2 2" xfId="104" xr:uid="{00000000-0005-0000-0000-0000BB000000}"/>
    <cellStyle name="Normal 4 3 2 2 2" xfId="243" xr:uid="{00000000-0005-0000-0000-0000BC000000}"/>
    <cellStyle name="Normal 4 3 2 3" xfId="105" xr:uid="{00000000-0005-0000-0000-0000BD000000}"/>
    <cellStyle name="Normal 4 3 2 3 2" xfId="244" xr:uid="{00000000-0005-0000-0000-0000BE000000}"/>
    <cellStyle name="Normal 4 3 2 4" xfId="245" xr:uid="{00000000-0005-0000-0000-0000BF000000}"/>
    <cellStyle name="Normal 4 3 3" xfId="106" xr:uid="{00000000-0005-0000-0000-0000C0000000}"/>
    <cellStyle name="Normal 4 3 3 2" xfId="107" xr:uid="{00000000-0005-0000-0000-0000C1000000}"/>
    <cellStyle name="Normal 4 3 3 2 2" xfId="246" xr:uid="{00000000-0005-0000-0000-0000C2000000}"/>
    <cellStyle name="Normal 4 3 3 3" xfId="247" xr:uid="{00000000-0005-0000-0000-0000C3000000}"/>
    <cellStyle name="Normal 4 3 4" xfId="108" xr:uid="{00000000-0005-0000-0000-0000C4000000}"/>
    <cellStyle name="Normal 4 3 4 2" xfId="248" xr:uid="{00000000-0005-0000-0000-0000C5000000}"/>
    <cellStyle name="Normal 4 3 5" xfId="249" xr:uid="{00000000-0005-0000-0000-0000C6000000}"/>
    <cellStyle name="Normal 4 4" xfId="109" xr:uid="{00000000-0005-0000-0000-0000C7000000}"/>
    <cellStyle name="Normal 4 4 2" xfId="110" xr:uid="{00000000-0005-0000-0000-0000C8000000}"/>
    <cellStyle name="Normal 4 4 2 2" xfId="111" xr:uid="{00000000-0005-0000-0000-0000C9000000}"/>
    <cellStyle name="Normal 4 4 2 2 2" xfId="250" xr:uid="{00000000-0005-0000-0000-0000CA000000}"/>
    <cellStyle name="Normal 4 4 2 3" xfId="112" xr:uid="{00000000-0005-0000-0000-0000CB000000}"/>
    <cellStyle name="Normal 4 4 2 3 2" xfId="251" xr:uid="{00000000-0005-0000-0000-0000CC000000}"/>
    <cellStyle name="Normal 4 4 2 4" xfId="252" xr:uid="{00000000-0005-0000-0000-0000CD000000}"/>
    <cellStyle name="Normal 4 4 3" xfId="113" xr:uid="{00000000-0005-0000-0000-0000CE000000}"/>
    <cellStyle name="Normal 4 4 3 2" xfId="114" xr:uid="{00000000-0005-0000-0000-0000CF000000}"/>
    <cellStyle name="Normal 4 4 3 2 2" xfId="253" xr:uid="{00000000-0005-0000-0000-0000D0000000}"/>
    <cellStyle name="Normal 4 4 3 3" xfId="254" xr:uid="{00000000-0005-0000-0000-0000D1000000}"/>
    <cellStyle name="Normal 4 4 4" xfId="115" xr:uid="{00000000-0005-0000-0000-0000D2000000}"/>
    <cellStyle name="Normal 4 4 4 2" xfId="255" xr:uid="{00000000-0005-0000-0000-0000D3000000}"/>
    <cellStyle name="Normal 4 4 5" xfId="256" xr:uid="{00000000-0005-0000-0000-0000D4000000}"/>
    <cellStyle name="Normal 4 5" xfId="3" xr:uid="{00000000-0005-0000-0000-0000D5000000}"/>
    <cellStyle name="Normal 4 5 2" xfId="116" xr:uid="{00000000-0005-0000-0000-0000D6000000}"/>
    <cellStyle name="Normal 4 5 2 2" xfId="117" xr:uid="{00000000-0005-0000-0000-0000D7000000}"/>
    <cellStyle name="Normal 4 5 2 2 2" xfId="257" xr:uid="{00000000-0005-0000-0000-0000D8000000}"/>
    <cellStyle name="Normal 4 5 2 3" xfId="118" xr:uid="{00000000-0005-0000-0000-0000D9000000}"/>
    <cellStyle name="Normal 4 5 2 3 2" xfId="258" xr:uid="{00000000-0005-0000-0000-0000DA000000}"/>
    <cellStyle name="Normal 4 5 2 4" xfId="259" xr:uid="{00000000-0005-0000-0000-0000DB000000}"/>
    <cellStyle name="Normal 4 5 3" xfId="119" xr:uid="{00000000-0005-0000-0000-0000DC000000}"/>
    <cellStyle name="Normal 4 5 3 2" xfId="120" xr:uid="{00000000-0005-0000-0000-0000DD000000}"/>
    <cellStyle name="Normal 4 5 3 2 2" xfId="260" xr:uid="{00000000-0005-0000-0000-0000DE000000}"/>
    <cellStyle name="Normal 4 5 3 3" xfId="261" xr:uid="{00000000-0005-0000-0000-0000DF000000}"/>
    <cellStyle name="Normal 4 5 4" xfId="121" xr:uid="{00000000-0005-0000-0000-0000E0000000}"/>
    <cellStyle name="Normal 4 5 4 2" xfId="262" xr:uid="{00000000-0005-0000-0000-0000E1000000}"/>
    <cellStyle name="Normal 4 5 5" xfId="160" xr:uid="{00000000-0005-0000-0000-0000E2000000}"/>
    <cellStyle name="Normal 4 5 6" xfId="263" xr:uid="{00000000-0005-0000-0000-0000E3000000}"/>
    <cellStyle name="Normal 4 5 7" xfId="292" xr:uid="{00000000-0005-0000-0000-0000E4000000}"/>
    <cellStyle name="Normal 4 6" xfId="122" xr:uid="{00000000-0005-0000-0000-0000E5000000}"/>
    <cellStyle name="Normal 4 6 2" xfId="123" xr:uid="{00000000-0005-0000-0000-0000E6000000}"/>
    <cellStyle name="Normal 4 6 2 2" xfId="124" xr:uid="{00000000-0005-0000-0000-0000E7000000}"/>
    <cellStyle name="Normal 4 6 2 2 2" xfId="264" xr:uid="{00000000-0005-0000-0000-0000E8000000}"/>
    <cellStyle name="Normal 4 6 2 3" xfId="125" xr:uid="{00000000-0005-0000-0000-0000E9000000}"/>
    <cellStyle name="Normal 4 6 2 3 2" xfId="265" xr:uid="{00000000-0005-0000-0000-0000EA000000}"/>
    <cellStyle name="Normal 4 6 2 4" xfId="266" xr:uid="{00000000-0005-0000-0000-0000EB000000}"/>
    <cellStyle name="Normal 4 6 3" xfId="126" xr:uid="{00000000-0005-0000-0000-0000EC000000}"/>
    <cellStyle name="Normal 4 6 3 2" xfId="127" xr:uid="{00000000-0005-0000-0000-0000ED000000}"/>
    <cellStyle name="Normal 4 6 3 2 2" xfId="267" xr:uid="{00000000-0005-0000-0000-0000EE000000}"/>
    <cellStyle name="Normal 4 6 3 3" xfId="268" xr:uid="{00000000-0005-0000-0000-0000EF000000}"/>
    <cellStyle name="Normal 4 6 4" xfId="128" xr:uid="{00000000-0005-0000-0000-0000F0000000}"/>
    <cellStyle name="Normal 4 6 4 2" xfId="269" xr:uid="{00000000-0005-0000-0000-0000F1000000}"/>
    <cellStyle name="Normal 4 6 5" xfId="270" xr:uid="{00000000-0005-0000-0000-0000F2000000}"/>
    <cellStyle name="Normal 4 7" xfId="129" xr:uid="{00000000-0005-0000-0000-0000F3000000}"/>
    <cellStyle name="Normal 4 7 2" xfId="130" xr:uid="{00000000-0005-0000-0000-0000F4000000}"/>
    <cellStyle name="Normal 4 7 2 2" xfId="131" xr:uid="{00000000-0005-0000-0000-0000F5000000}"/>
    <cellStyle name="Normal 4 7 2 2 2" xfId="271" xr:uid="{00000000-0005-0000-0000-0000F6000000}"/>
    <cellStyle name="Normal 4 7 2 3" xfId="132" xr:uid="{00000000-0005-0000-0000-0000F7000000}"/>
    <cellStyle name="Normal 4 7 2 3 2" xfId="272" xr:uid="{00000000-0005-0000-0000-0000F8000000}"/>
    <cellStyle name="Normal 4 7 2 4" xfId="273" xr:uid="{00000000-0005-0000-0000-0000F9000000}"/>
    <cellStyle name="Normal 4 7 3" xfId="7" xr:uid="{00000000-0005-0000-0000-0000FA000000}"/>
    <cellStyle name="Normal 4 7 3 2" xfId="133" xr:uid="{00000000-0005-0000-0000-0000FB000000}"/>
    <cellStyle name="Normal 4 7 3 2 2" xfId="274" xr:uid="{00000000-0005-0000-0000-0000FC000000}"/>
    <cellStyle name="Normal 4 7 3 3" xfId="164" xr:uid="{00000000-0005-0000-0000-0000FD000000}"/>
    <cellStyle name="Normal 4 7 4" xfId="134" xr:uid="{00000000-0005-0000-0000-0000FE000000}"/>
    <cellStyle name="Normal 4 7 4 2" xfId="275" xr:uid="{00000000-0005-0000-0000-0000FF000000}"/>
    <cellStyle name="Normal 4 7 5" xfId="276" xr:uid="{00000000-0005-0000-0000-000000010000}"/>
    <cellStyle name="Normal 4 8" xfId="5" xr:uid="{00000000-0005-0000-0000-000001010000}"/>
    <cellStyle name="Normal 4 8 2" xfId="135" xr:uid="{00000000-0005-0000-0000-000002010000}"/>
    <cellStyle name="Normal 4 8 2 2" xfId="136" xr:uid="{00000000-0005-0000-0000-000003010000}"/>
    <cellStyle name="Normal 4 8 2 2 2" xfId="156" xr:uid="{00000000-0005-0000-0000-000004010000}"/>
    <cellStyle name="Normal 4 8 2 2 2 2" xfId="163" xr:uid="{00000000-0005-0000-0000-000005010000}"/>
    <cellStyle name="Normal 4 8 2 3" xfId="277" xr:uid="{00000000-0005-0000-0000-000006010000}"/>
    <cellStyle name="Normal 4 8 3" xfId="137" xr:uid="{00000000-0005-0000-0000-000007010000}"/>
    <cellStyle name="Normal 4 8 3 2" xfId="278" xr:uid="{00000000-0005-0000-0000-000008010000}"/>
    <cellStyle name="Normal 4 8 4" xfId="161" xr:uid="{00000000-0005-0000-0000-000009010000}"/>
    <cellStyle name="Normal 4 8 5" xfId="279" xr:uid="{00000000-0005-0000-0000-00000A010000}"/>
    <cellStyle name="Normal 4 8 6" xfId="293" xr:uid="{00000000-0005-0000-0000-00000B010000}"/>
    <cellStyle name="Normal 4 9" xfId="138" xr:uid="{00000000-0005-0000-0000-00000C010000}"/>
    <cellStyle name="Normal 4 9 2" xfId="139" xr:uid="{00000000-0005-0000-0000-00000D010000}"/>
    <cellStyle name="Normal 4 9 2 2" xfId="280" xr:uid="{00000000-0005-0000-0000-00000E010000}"/>
    <cellStyle name="Normal 4 9 3" xfId="140" xr:uid="{00000000-0005-0000-0000-00000F010000}"/>
    <cellStyle name="Normal 4 9 3 2" xfId="281" xr:uid="{00000000-0005-0000-0000-000010010000}"/>
    <cellStyle name="Normal 4 9 4" xfId="282" xr:uid="{00000000-0005-0000-0000-000011010000}"/>
    <cellStyle name="Normal 5" xfId="141" xr:uid="{00000000-0005-0000-0000-000012010000}"/>
    <cellStyle name="Normal 5 2" xfId="142" xr:uid="{00000000-0005-0000-0000-000013010000}"/>
    <cellStyle name="Normal 5 3" xfId="143" xr:uid="{00000000-0005-0000-0000-000014010000}"/>
    <cellStyle name="Normal 5 4" xfId="144" xr:uid="{00000000-0005-0000-0000-000015010000}"/>
    <cellStyle name="Normal 5 4 2" xfId="145" xr:uid="{00000000-0005-0000-0000-000016010000}"/>
    <cellStyle name="Normal 5 4 3" xfId="146" xr:uid="{00000000-0005-0000-0000-000017010000}"/>
    <cellStyle name="Normal 5 4 4" xfId="147" xr:uid="{00000000-0005-0000-0000-000018010000}"/>
    <cellStyle name="Normal 6" xfId="148" xr:uid="{00000000-0005-0000-0000-000019010000}"/>
    <cellStyle name="Normal 6 2" xfId="149" xr:uid="{00000000-0005-0000-0000-00001A010000}"/>
    <cellStyle name="Normal 6 2 2" xfId="150" xr:uid="{00000000-0005-0000-0000-00001B010000}"/>
    <cellStyle name="Normal 6 2 2 2" xfId="283" xr:uid="{00000000-0005-0000-0000-00001C010000}"/>
    <cellStyle name="Normal 6 2 3" xfId="151" xr:uid="{00000000-0005-0000-0000-00001D010000}"/>
    <cellStyle name="Normal 6 2 3 2" xfId="284" xr:uid="{00000000-0005-0000-0000-00001E010000}"/>
    <cellStyle name="Normal 6 2 4" xfId="285" xr:uid="{00000000-0005-0000-0000-00001F010000}"/>
    <cellStyle name="Normal 6 3" xfId="152" xr:uid="{00000000-0005-0000-0000-000020010000}"/>
    <cellStyle name="Normal 6 3 2" xfId="153" xr:uid="{00000000-0005-0000-0000-000021010000}"/>
    <cellStyle name="Normal 6 3 2 2" xfId="286" xr:uid="{00000000-0005-0000-0000-000022010000}"/>
    <cellStyle name="Normal 6 3 3" xfId="287" xr:uid="{00000000-0005-0000-0000-000023010000}"/>
    <cellStyle name="Normal 6 4" xfId="154" xr:uid="{00000000-0005-0000-0000-000024010000}"/>
    <cellStyle name="Normal 6 4 2" xfId="288" xr:uid="{00000000-0005-0000-0000-000025010000}"/>
    <cellStyle name="Normal 6 5" xfId="289" xr:uid="{00000000-0005-0000-0000-00002601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190499</xdr:colOff>
      <xdr:row>3</xdr:row>
      <xdr:rowOff>85726</xdr:rowOff>
    </xdr:from>
    <xdr:to>
      <xdr:col>5</xdr:col>
      <xdr:colOff>466724</xdr:colOff>
      <xdr:row>4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81574" y="6858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6</xdr:col>
      <xdr:colOff>238124</xdr:colOff>
      <xdr:row>3</xdr:row>
      <xdr:rowOff>76201</xdr:rowOff>
    </xdr:from>
    <xdr:to>
      <xdr:col>6</xdr:col>
      <xdr:colOff>514349</xdr:colOff>
      <xdr:row>4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340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7</xdr:col>
      <xdr:colOff>38099</xdr:colOff>
      <xdr:row>3</xdr:row>
      <xdr:rowOff>76201</xdr:rowOff>
    </xdr:from>
    <xdr:to>
      <xdr:col>7</xdr:col>
      <xdr:colOff>314324</xdr:colOff>
      <xdr:row>4</xdr:row>
      <xdr:rowOff>152401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305549" y="67627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0</xdr:col>
      <xdr:colOff>733424</xdr:colOff>
      <xdr:row>25</xdr:row>
      <xdr:rowOff>104776</xdr:rowOff>
    </xdr:from>
    <xdr:to>
      <xdr:col>0</xdr:col>
      <xdr:colOff>1009649</xdr:colOff>
      <xdr:row>25</xdr:row>
      <xdr:rowOff>361951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33424" y="4543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0</xdr:col>
      <xdr:colOff>676274</xdr:colOff>
      <xdr:row>28</xdr:row>
      <xdr:rowOff>142876</xdr:rowOff>
    </xdr:from>
    <xdr:to>
      <xdr:col>0</xdr:col>
      <xdr:colOff>952499</xdr:colOff>
      <xdr:row>29</xdr:row>
      <xdr:rowOff>219076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676274" y="5686426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3</xdr:col>
      <xdr:colOff>47624</xdr:colOff>
      <xdr:row>3</xdr:row>
      <xdr:rowOff>66676</xdr:rowOff>
    </xdr:from>
    <xdr:to>
      <xdr:col>3</xdr:col>
      <xdr:colOff>323849</xdr:colOff>
      <xdr:row>4</xdr:row>
      <xdr:rowOff>142876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448049" y="66675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695324</xdr:colOff>
      <xdr:row>26</xdr:row>
      <xdr:rowOff>104776</xdr:rowOff>
    </xdr:from>
    <xdr:to>
      <xdr:col>0</xdr:col>
      <xdr:colOff>971549</xdr:colOff>
      <xdr:row>27</xdr:row>
      <xdr:rowOff>180976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95324" y="5067301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8"/>
  <sheetViews>
    <sheetView view="pageLayout" zoomScaleNormal="100" workbookViewId="0">
      <selection activeCell="D26" sqref="D26"/>
    </sheetView>
  </sheetViews>
  <sheetFormatPr defaultColWidth="9.1796875" defaultRowHeight="14" x14ac:dyDescent="0.3"/>
  <cols>
    <col min="1" max="1" width="24" style="116" customWidth="1"/>
    <col min="2" max="2" width="16.1796875" style="116" customWidth="1"/>
    <col min="3" max="3" width="8.26953125" style="116" customWidth="1"/>
    <col min="4" max="4" width="14.1796875" style="116" customWidth="1"/>
    <col min="5" max="8" width="12.453125" style="116" bestFit="1" customWidth="1"/>
    <col min="9" max="16384" width="9.1796875" style="116"/>
  </cols>
  <sheetData>
    <row r="1" spans="1:8" ht="15.5" x14ac:dyDescent="0.35">
      <c r="A1" s="355" t="s">
        <v>73</v>
      </c>
      <c r="B1" s="356"/>
      <c r="C1" s="356"/>
      <c r="D1" s="356"/>
      <c r="E1" s="356"/>
      <c r="F1" s="356"/>
      <c r="G1" s="356"/>
      <c r="H1" s="357"/>
    </row>
    <row r="2" spans="1:8" ht="15.75" customHeight="1" x14ac:dyDescent="0.35">
      <c r="A2" s="358" t="s">
        <v>28</v>
      </c>
      <c r="B2" s="359">
        <v>0</v>
      </c>
      <c r="C2" s="359">
        <v>0</v>
      </c>
      <c r="D2" s="359">
        <v>0</v>
      </c>
      <c r="E2" s="359">
        <v>0</v>
      </c>
      <c r="F2" s="359">
        <v>0</v>
      </c>
      <c r="G2" s="359">
        <v>0</v>
      </c>
      <c r="H2" s="360">
        <v>0</v>
      </c>
    </row>
    <row r="3" spans="1:8" ht="16" thickBot="1" x14ac:dyDescent="0.4">
      <c r="A3" s="361" t="str">
        <f>'2023-24'!A3</f>
        <v>3600XXXX/Project ID - NEW</v>
      </c>
      <c r="B3" s="362"/>
      <c r="C3" s="362"/>
      <c r="D3" s="362"/>
      <c r="E3" s="362"/>
      <c r="F3" s="362"/>
      <c r="G3" s="362"/>
      <c r="H3" s="363"/>
    </row>
    <row r="4" spans="1:8" ht="14.5" thickBot="1" x14ac:dyDescent="0.35">
      <c r="A4" s="117"/>
      <c r="B4" s="118"/>
      <c r="C4" s="118"/>
      <c r="D4" s="119"/>
      <c r="E4" s="269" t="s">
        <v>64</v>
      </c>
      <c r="F4" s="270" t="s">
        <v>65</v>
      </c>
      <c r="G4" s="271" t="s">
        <v>75</v>
      </c>
      <c r="H4" s="120" t="s">
        <v>23</v>
      </c>
    </row>
    <row r="5" spans="1:8" s="127" customFormat="1" ht="24.75" customHeight="1" x14ac:dyDescent="0.25">
      <c r="A5" s="121" t="s">
        <v>0</v>
      </c>
      <c r="B5" s="122" t="s">
        <v>1</v>
      </c>
      <c r="C5" s="122" t="s">
        <v>2</v>
      </c>
      <c r="D5" s="122" t="s">
        <v>4</v>
      </c>
      <c r="E5" s="123" t="s">
        <v>7</v>
      </c>
      <c r="F5" s="124" t="s">
        <v>7</v>
      </c>
      <c r="G5" s="125" t="s">
        <v>7</v>
      </c>
      <c r="H5" s="126" t="s">
        <v>7</v>
      </c>
    </row>
    <row r="6" spans="1:8" x14ac:dyDescent="0.3">
      <c r="A6" s="128" t="s">
        <v>8</v>
      </c>
      <c r="B6" s="129"/>
      <c r="C6" s="130"/>
      <c r="D6" s="130"/>
      <c r="E6" s="131"/>
      <c r="F6" s="132"/>
      <c r="G6" s="133"/>
      <c r="H6" s="134"/>
    </row>
    <row r="7" spans="1:8" s="82" customFormat="1" ht="11.5" x14ac:dyDescent="0.25">
      <c r="A7" s="349" t="str">
        <f>'2023-24'!A7</f>
        <v xml:space="preserve">Position Title </v>
      </c>
      <c r="B7" s="350" t="str">
        <f>'2023-24'!B7</f>
        <v>565-019-xxxx-xxx</v>
      </c>
      <c r="C7" s="350" t="str">
        <f>'2023-24'!C7</f>
        <v>xxxxx</v>
      </c>
      <c r="D7" s="350" t="str">
        <f>'2023-24'!E7</f>
        <v>Name</v>
      </c>
      <c r="E7" s="307">
        <f>'2023-24'!J7</f>
        <v>0</v>
      </c>
      <c r="F7" s="308">
        <f>'2024-25'!J7</f>
        <v>0</v>
      </c>
      <c r="G7" s="309">
        <f>'2025-26'!J7</f>
        <v>0</v>
      </c>
      <c r="H7" s="310">
        <f>SUM(E7:G7)</f>
        <v>0</v>
      </c>
    </row>
    <row r="8" spans="1:8" s="82" customFormat="1" ht="11.5" x14ac:dyDescent="0.25">
      <c r="A8" s="349" t="str">
        <f>'2023-24'!A8</f>
        <v xml:space="preserve">Position Title </v>
      </c>
      <c r="B8" s="350" t="str">
        <f>'2023-24'!B8</f>
        <v>565-019-xxxx-xxx</v>
      </c>
      <c r="C8" s="350" t="str">
        <f>'2023-24'!C8</f>
        <v>xxxxx</v>
      </c>
      <c r="D8" s="350" t="str">
        <f>'2023-24'!E8</f>
        <v>Name</v>
      </c>
      <c r="E8" s="307">
        <f>'2023-24'!J8</f>
        <v>0</v>
      </c>
      <c r="F8" s="307">
        <f>'2024-25'!J8</f>
        <v>0</v>
      </c>
      <c r="G8" s="309">
        <f>'2025-26'!J8</f>
        <v>0</v>
      </c>
      <c r="H8" s="310">
        <f>SUM(E8:G8)</f>
        <v>0</v>
      </c>
    </row>
    <row r="9" spans="1:8" s="82" customFormat="1" ht="11.5" x14ac:dyDescent="0.25">
      <c r="A9" s="349" t="str">
        <f>'2023-24'!A9</f>
        <v xml:space="preserve">Position Title </v>
      </c>
      <c r="B9" s="350" t="str">
        <f>'2023-24'!B9</f>
        <v>565-019-xxxx-xxx</v>
      </c>
      <c r="C9" s="350" t="str">
        <f>'2023-24'!C9</f>
        <v>xxxxx</v>
      </c>
      <c r="D9" s="350" t="str">
        <f>'2023-24'!E9</f>
        <v>Name</v>
      </c>
      <c r="E9" s="307">
        <f>'2023-24'!J9</f>
        <v>0</v>
      </c>
      <c r="F9" s="307">
        <f>'2024-25'!J9</f>
        <v>0</v>
      </c>
      <c r="G9" s="309">
        <f>'2025-26'!J9</f>
        <v>0</v>
      </c>
      <c r="H9" s="310">
        <f>SUM(E9:G9)</f>
        <v>0</v>
      </c>
    </row>
    <row r="10" spans="1:8" x14ac:dyDescent="0.3">
      <c r="A10" s="321"/>
      <c r="B10" s="322"/>
      <c r="C10" s="323"/>
      <c r="D10" s="324"/>
      <c r="E10" s="311">
        <f>SUM(E7:E9)</f>
        <v>0</v>
      </c>
      <c r="F10" s="312">
        <f>SUM(F7:F9)</f>
        <v>0</v>
      </c>
      <c r="G10" s="313">
        <f>SUM(G7:G9)</f>
        <v>0</v>
      </c>
      <c r="H10" s="314">
        <f>SUM(E10:G10)</f>
        <v>0</v>
      </c>
    </row>
    <row r="11" spans="1:8" x14ac:dyDescent="0.3">
      <c r="A11" s="136" t="s">
        <v>10</v>
      </c>
      <c r="B11" s="137"/>
      <c r="C11" s="135"/>
      <c r="D11" s="138"/>
      <c r="E11" s="139"/>
      <c r="F11" s="140"/>
      <c r="G11" s="141"/>
      <c r="H11" s="142"/>
    </row>
    <row r="12" spans="1:8" x14ac:dyDescent="0.3">
      <c r="A12" s="349" t="str">
        <f>'2023-24'!A13</f>
        <v xml:space="preserve">Position Title </v>
      </c>
      <c r="B12" s="350" t="str">
        <f>'2023-24'!B13</f>
        <v>565-019-xxxx-xxx</v>
      </c>
      <c r="C12" s="350" t="str">
        <f>'2023-24'!C13</f>
        <v>xxxxx</v>
      </c>
      <c r="D12" s="350" t="str">
        <f>'2023-24'!E13</f>
        <v>Name</v>
      </c>
      <c r="E12" s="307">
        <f>'2023-24'!J13</f>
        <v>0</v>
      </c>
      <c r="F12" s="308">
        <f>'2024-25'!J13</f>
        <v>0</v>
      </c>
      <c r="G12" s="309">
        <f>'2025-26'!J13</f>
        <v>0</v>
      </c>
      <c r="H12" s="310">
        <f>SUM(E12:G12)</f>
        <v>0</v>
      </c>
    </row>
    <row r="13" spans="1:8" x14ac:dyDescent="0.3">
      <c r="A13" s="349" t="str">
        <f>'2023-24'!A14</f>
        <v xml:space="preserve">Position Title </v>
      </c>
      <c r="B13" s="350" t="str">
        <f>'2023-24'!B14</f>
        <v>565-019-xxxx-xxx</v>
      </c>
      <c r="C13" s="350" t="str">
        <f>'2023-24'!C14</f>
        <v>xxxxx</v>
      </c>
      <c r="D13" s="350" t="str">
        <f>'2023-24'!E14</f>
        <v>Name</v>
      </c>
      <c r="E13" s="307">
        <f>'2023-24'!J14</f>
        <v>0</v>
      </c>
      <c r="F13" s="308">
        <f>'2024-25'!J14</f>
        <v>0</v>
      </c>
      <c r="G13" s="309">
        <f>'2025-26'!J14</f>
        <v>0</v>
      </c>
      <c r="H13" s="310">
        <f t="shared" ref="H13" si="0">SUM(E13:G13)</f>
        <v>0</v>
      </c>
    </row>
    <row r="14" spans="1:8" x14ac:dyDescent="0.3">
      <c r="A14" s="325"/>
      <c r="B14" s="326"/>
      <c r="C14" s="326"/>
      <c r="D14" s="327"/>
      <c r="E14" s="315">
        <f>SUM(E12:E13)</f>
        <v>0</v>
      </c>
      <c r="F14" s="316">
        <f>SUM(F12:F13)</f>
        <v>0</v>
      </c>
      <c r="G14" s="317">
        <f>SUM(G12:G13)</f>
        <v>0</v>
      </c>
      <c r="H14" s="318">
        <f>SUM(E14:G14)</f>
        <v>0</v>
      </c>
    </row>
    <row r="15" spans="1:8" x14ac:dyDescent="0.3">
      <c r="A15" s="351" t="s">
        <v>11</v>
      </c>
      <c r="B15" s="328"/>
      <c r="C15" s="328"/>
      <c r="D15" s="328"/>
      <c r="E15" s="319">
        <f>'2023-24'!J16</f>
        <v>0</v>
      </c>
      <c r="F15" s="319">
        <f>'2024-25'!J16</f>
        <v>0</v>
      </c>
      <c r="G15" s="319">
        <f>'2025-26'!J16</f>
        <v>0</v>
      </c>
      <c r="H15" s="320">
        <f>SUM(E15:G15)</f>
        <v>0</v>
      </c>
    </row>
    <row r="16" spans="1:8" x14ac:dyDescent="0.3">
      <c r="A16" s="144"/>
      <c r="B16" s="145"/>
      <c r="C16" s="146"/>
      <c r="D16" s="147"/>
      <c r="E16" s="148"/>
      <c r="F16" s="149"/>
      <c r="G16" s="150"/>
      <c r="H16" s="151"/>
    </row>
    <row r="17" spans="1:10" x14ac:dyDescent="0.3">
      <c r="A17" s="152" t="s">
        <v>12</v>
      </c>
      <c r="B17" s="153"/>
      <c r="C17" s="153"/>
      <c r="D17" s="154"/>
      <c r="E17" s="155">
        <f>E10+E14+E15</f>
        <v>0</v>
      </c>
      <c r="F17" s="155">
        <f>F10+F14+F15</f>
        <v>0</v>
      </c>
      <c r="G17" s="155">
        <f>G10+G14+G15</f>
        <v>0</v>
      </c>
      <c r="H17" s="156">
        <f>SUM(E17:G17)</f>
        <v>0</v>
      </c>
    </row>
    <row r="18" spans="1:10" x14ac:dyDescent="0.3">
      <c r="A18" s="143"/>
      <c r="E18" s="157"/>
      <c r="F18" s="158"/>
      <c r="G18" s="159"/>
      <c r="H18" s="160"/>
    </row>
    <row r="19" spans="1:10" ht="16.5" customHeight="1" x14ac:dyDescent="0.3">
      <c r="A19" s="161" t="s">
        <v>13</v>
      </c>
      <c r="B19" s="162"/>
      <c r="C19" s="162"/>
      <c r="D19" s="162"/>
      <c r="E19" s="163"/>
      <c r="F19" s="164"/>
      <c r="G19" s="165"/>
      <c r="H19" s="166"/>
    </row>
    <row r="20" spans="1:10" x14ac:dyDescent="0.3">
      <c r="A20" s="80" t="s">
        <v>54</v>
      </c>
      <c r="B20" s="168"/>
      <c r="C20" s="168"/>
      <c r="D20" s="82"/>
      <c r="E20" s="330">
        <f>'2023-24'!J21</f>
        <v>0</v>
      </c>
      <c r="F20" s="330">
        <f>'2024-25'!J21</f>
        <v>0</v>
      </c>
      <c r="G20" s="330">
        <f>'2025-26'!J21</f>
        <v>0</v>
      </c>
      <c r="H20" s="331">
        <f>SUM(E20:G20)</f>
        <v>0</v>
      </c>
    </row>
    <row r="21" spans="1:10" x14ac:dyDescent="0.3">
      <c r="A21" s="80" t="s">
        <v>74</v>
      </c>
      <c r="B21" s="168"/>
      <c r="C21" s="168"/>
      <c r="D21" s="82"/>
      <c r="E21" s="330">
        <f>'2023-24'!J22</f>
        <v>0</v>
      </c>
      <c r="F21" s="330">
        <f>'2024-25'!J22</f>
        <v>0</v>
      </c>
      <c r="G21" s="330">
        <f>'2025-26'!J22</f>
        <v>0</v>
      </c>
      <c r="H21" s="331">
        <f>SUM(E21:G21)</f>
        <v>0</v>
      </c>
    </row>
    <row r="22" spans="1:10" x14ac:dyDescent="0.3">
      <c r="A22" s="167" t="s">
        <v>57</v>
      </c>
      <c r="B22" s="168"/>
      <c r="C22" s="168"/>
      <c r="D22" s="82"/>
      <c r="E22" s="330">
        <f>'2023-24'!J23</f>
        <v>0</v>
      </c>
      <c r="F22" s="330">
        <f>'2024-25'!J23</f>
        <v>0</v>
      </c>
      <c r="G22" s="330">
        <f>'2025-26'!J23</f>
        <v>0</v>
      </c>
      <c r="H22" s="331">
        <f t="shared" ref="H22:H38" si="1">SUM(E22:G22)</f>
        <v>0</v>
      </c>
    </row>
    <row r="23" spans="1:10" x14ac:dyDescent="0.3">
      <c r="A23" s="167" t="s">
        <v>42</v>
      </c>
      <c r="B23" s="168"/>
      <c r="C23" s="168"/>
      <c r="D23" s="82"/>
      <c r="E23" s="330">
        <f>'2023-24'!J24</f>
        <v>0</v>
      </c>
      <c r="F23" s="330">
        <f>'2024-25'!J24</f>
        <v>0</v>
      </c>
      <c r="G23" s="330">
        <f>'2025-26'!J24</f>
        <v>0</v>
      </c>
      <c r="H23" s="331">
        <f t="shared" si="1"/>
        <v>0</v>
      </c>
    </row>
    <row r="24" spans="1:10" x14ac:dyDescent="0.3">
      <c r="A24" s="167" t="s">
        <v>43</v>
      </c>
      <c r="B24" s="168"/>
      <c r="C24" s="168"/>
      <c r="D24" s="82"/>
      <c r="E24" s="330">
        <f>'2023-24'!J25</f>
        <v>0</v>
      </c>
      <c r="F24" s="330">
        <f>'2024-25'!J25</f>
        <v>0</v>
      </c>
      <c r="G24" s="330">
        <f>'2025-26'!J25</f>
        <v>0</v>
      </c>
      <c r="H24" s="331">
        <f t="shared" si="1"/>
        <v>0</v>
      </c>
    </row>
    <row r="25" spans="1:10" x14ac:dyDescent="0.3">
      <c r="A25" s="167" t="s">
        <v>44</v>
      </c>
      <c r="B25" s="168"/>
      <c r="C25" s="168"/>
      <c r="D25" s="82"/>
      <c r="E25" s="330">
        <f>'2023-24'!J26</f>
        <v>0</v>
      </c>
      <c r="F25" s="330">
        <f>'2024-25'!J26</f>
        <v>0</v>
      </c>
      <c r="G25" s="330">
        <f>'2025-26'!J26</f>
        <v>0</v>
      </c>
      <c r="H25" s="331">
        <f>SUM(E25:G25)</f>
        <v>0</v>
      </c>
    </row>
    <row r="26" spans="1:10" s="102" customFormat="1" x14ac:dyDescent="0.3">
      <c r="A26" s="329" t="str">
        <f>'2023-24'!A27</f>
        <v>Subgrantee 1</v>
      </c>
      <c r="B26" s="211"/>
      <c r="C26" s="211"/>
      <c r="D26" s="212"/>
      <c r="E26" s="332">
        <f>'2023-24'!J27</f>
        <v>0</v>
      </c>
      <c r="F26" s="332">
        <f>'2024-25'!J27</f>
        <v>0</v>
      </c>
      <c r="G26" s="332">
        <f>'2025-26'!J27</f>
        <v>0</v>
      </c>
      <c r="H26" s="333">
        <f t="shared" ref="H26:H29" si="2">SUM(E26:G26)</f>
        <v>0</v>
      </c>
      <c r="I26" s="104"/>
      <c r="J26" s="209"/>
    </row>
    <row r="27" spans="1:10" s="102" customFormat="1" x14ac:dyDescent="0.3">
      <c r="A27" s="329" t="str">
        <f>'2023-24'!A28</f>
        <v>Subgrantee 2</v>
      </c>
      <c r="B27" s="211"/>
      <c r="C27" s="211"/>
      <c r="D27" s="212"/>
      <c r="E27" s="332">
        <f>'2023-24'!J28</f>
        <v>0</v>
      </c>
      <c r="F27" s="332">
        <f>'2024-25'!J28</f>
        <v>0</v>
      </c>
      <c r="G27" s="332">
        <f>'2025-26'!J28</f>
        <v>0</v>
      </c>
      <c r="H27" s="333">
        <f t="shared" si="2"/>
        <v>0</v>
      </c>
      <c r="I27" s="104"/>
      <c r="J27" s="209"/>
    </row>
    <row r="28" spans="1:10" s="102" customFormat="1" x14ac:dyDescent="0.3">
      <c r="A28" s="329" t="str">
        <f>'2023-24'!A29</f>
        <v>Subgrantee 3</v>
      </c>
      <c r="B28" s="211"/>
      <c r="C28" s="211"/>
      <c r="D28" s="212"/>
      <c r="E28" s="332">
        <f>'2023-24'!J29</f>
        <v>0</v>
      </c>
      <c r="F28" s="332">
        <f>'2024-25'!J29</f>
        <v>0</v>
      </c>
      <c r="G28" s="332">
        <f>'2025-26'!J29</f>
        <v>0</v>
      </c>
      <c r="H28" s="333">
        <f t="shared" si="2"/>
        <v>0</v>
      </c>
      <c r="I28" s="104"/>
      <c r="J28" s="209"/>
    </row>
    <row r="29" spans="1:10" s="102" customFormat="1" x14ac:dyDescent="0.3">
      <c r="A29" s="329" t="str">
        <f>'2023-24'!A30</f>
        <v>Subgrantee 4</v>
      </c>
      <c r="B29" s="211"/>
      <c r="C29" s="211"/>
      <c r="D29" s="212"/>
      <c r="E29" s="332">
        <f>'2023-24'!J30</f>
        <v>0</v>
      </c>
      <c r="F29" s="332">
        <f>'2024-25'!J30</f>
        <v>0</v>
      </c>
      <c r="G29" s="332">
        <f>'2025-26'!J30</f>
        <v>0</v>
      </c>
      <c r="H29" s="333">
        <f t="shared" si="2"/>
        <v>0</v>
      </c>
      <c r="I29" s="104"/>
      <c r="J29" s="209"/>
    </row>
    <row r="30" spans="1:10" x14ac:dyDescent="0.3">
      <c r="A30" s="167" t="s">
        <v>45</v>
      </c>
      <c r="B30" s="168"/>
      <c r="C30" s="168"/>
      <c r="D30" s="82"/>
      <c r="E30" s="330">
        <f>'2023-24'!J31</f>
        <v>0</v>
      </c>
      <c r="F30" s="330">
        <f>'2024-25'!J31</f>
        <v>0</v>
      </c>
      <c r="G30" s="330">
        <f>'2025-26'!J31</f>
        <v>0</v>
      </c>
      <c r="H30" s="331">
        <f t="shared" si="1"/>
        <v>0</v>
      </c>
    </row>
    <row r="31" spans="1:10" x14ac:dyDescent="0.3">
      <c r="A31" s="167" t="s">
        <v>46</v>
      </c>
      <c r="B31" s="168"/>
      <c r="C31" s="168"/>
      <c r="D31" s="82"/>
      <c r="E31" s="330">
        <f>'2023-24'!J32</f>
        <v>0</v>
      </c>
      <c r="F31" s="330">
        <f>'2024-25'!J32</f>
        <v>0</v>
      </c>
      <c r="G31" s="330">
        <f>'2025-26'!J32</f>
        <v>0</v>
      </c>
      <c r="H31" s="331">
        <f t="shared" si="1"/>
        <v>0</v>
      </c>
    </row>
    <row r="32" spans="1:10" x14ac:dyDescent="0.3">
      <c r="A32" s="167" t="s">
        <v>47</v>
      </c>
      <c r="B32" s="168"/>
      <c r="C32" s="168"/>
      <c r="D32" s="82"/>
      <c r="E32" s="330">
        <f>'2023-24'!J33</f>
        <v>0</v>
      </c>
      <c r="F32" s="330">
        <f>'2024-25'!J33</f>
        <v>0</v>
      </c>
      <c r="G32" s="330">
        <f>'2025-26'!J33</f>
        <v>0</v>
      </c>
      <c r="H32" s="331">
        <f t="shared" si="1"/>
        <v>0</v>
      </c>
    </row>
    <row r="33" spans="1:12" x14ac:dyDescent="0.3">
      <c r="A33" s="167" t="s">
        <v>48</v>
      </c>
      <c r="B33" s="168"/>
      <c r="C33" s="168"/>
      <c r="D33" s="82"/>
      <c r="E33" s="330">
        <f>'2023-24'!J34</f>
        <v>0</v>
      </c>
      <c r="F33" s="330">
        <f>'2024-25'!J34</f>
        <v>0</v>
      </c>
      <c r="G33" s="330">
        <f>'2025-26'!J34</f>
        <v>0</v>
      </c>
      <c r="H33" s="331">
        <f t="shared" si="1"/>
        <v>0</v>
      </c>
    </row>
    <row r="34" spans="1:12" x14ac:dyDescent="0.3">
      <c r="A34" s="167" t="s">
        <v>58</v>
      </c>
      <c r="B34" s="168"/>
      <c r="C34" s="168"/>
      <c r="D34" s="82"/>
      <c r="E34" s="330">
        <f>'2023-24'!J35</f>
        <v>0</v>
      </c>
      <c r="F34" s="330">
        <f>'2024-25'!J35</f>
        <v>0</v>
      </c>
      <c r="G34" s="330">
        <f>'2025-26'!J35</f>
        <v>0</v>
      </c>
      <c r="H34" s="331">
        <f t="shared" si="1"/>
        <v>0</v>
      </c>
    </row>
    <row r="35" spans="1:12" x14ac:dyDescent="0.3">
      <c r="A35" s="167" t="s">
        <v>59</v>
      </c>
      <c r="B35" s="168"/>
      <c r="C35" s="168"/>
      <c r="D35" s="82"/>
      <c r="E35" s="330">
        <f>'2023-24'!J36</f>
        <v>0</v>
      </c>
      <c r="F35" s="330">
        <f>'2024-25'!J36</f>
        <v>0</v>
      </c>
      <c r="G35" s="330">
        <f>'2025-26'!J36</f>
        <v>0</v>
      </c>
      <c r="H35" s="331">
        <f t="shared" si="1"/>
        <v>0</v>
      </c>
    </row>
    <row r="36" spans="1:12" x14ac:dyDescent="0.3">
      <c r="A36" s="167" t="s">
        <v>56</v>
      </c>
      <c r="B36" s="168"/>
      <c r="C36" s="168"/>
      <c r="D36" s="82"/>
      <c r="E36" s="330">
        <f>'2023-24'!J37</f>
        <v>0</v>
      </c>
      <c r="F36" s="330">
        <f>'2024-25'!J37</f>
        <v>0</v>
      </c>
      <c r="G36" s="330">
        <f>'2025-26'!J37</f>
        <v>0</v>
      </c>
      <c r="H36" s="331">
        <f t="shared" si="1"/>
        <v>0</v>
      </c>
    </row>
    <row r="37" spans="1:12" x14ac:dyDescent="0.3">
      <c r="A37" s="167" t="s">
        <v>52</v>
      </c>
      <c r="B37" s="168"/>
      <c r="C37" s="168"/>
      <c r="D37" s="82"/>
      <c r="E37" s="330">
        <f>'2023-24'!J38</f>
        <v>0</v>
      </c>
      <c r="F37" s="330">
        <f>'2024-25'!J38</f>
        <v>0</v>
      </c>
      <c r="G37" s="330">
        <f>'2025-26'!J38</f>
        <v>0</v>
      </c>
      <c r="H37" s="331">
        <f t="shared" si="1"/>
        <v>0</v>
      </c>
    </row>
    <row r="38" spans="1:12" x14ac:dyDescent="0.3">
      <c r="A38" s="167" t="s">
        <v>53</v>
      </c>
      <c r="B38" s="168"/>
      <c r="C38" s="168"/>
      <c r="D38" s="82"/>
      <c r="E38" s="330">
        <f>'2023-24'!J39</f>
        <v>0</v>
      </c>
      <c r="F38" s="330">
        <f>'2024-25'!J39</f>
        <v>0</v>
      </c>
      <c r="G38" s="330">
        <f>'2025-26'!J39</f>
        <v>0</v>
      </c>
      <c r="H38" s="331">
        <f t="shared" si="1"/>
        <v>0</v>
      </c>
    </row>
    <row r="39" spans="1:12" ht="14.5" x14ac:dyDescent="0.35">
      <c r="A39" s="169" t="s">
        <v>14</v>
      </c>
      <c r="B39" s="170"/>
      <c r="C39" s="170"/>
      <c r="D39" s="171"/>
      <c r="E39" s="334">
        <f>SUM(E20:E38)-E26-E27-E29-E28</f>
        <v>0</v>
      </c>
      <c r="F39" s="334">
        <f>SUM(F20:F38)-F26-F27-F29-F28</f>
        <v>0</v>
      </c>
      <c r="G39" s="334">
        <f>SUM(G20:G38)-G26-G27-G29-G28</f>
        <v>0</v>
      </c>
      <c r="H39" s="335">
        <f>SUM(H20:H38)-H26-H27-H29-H28</f>
        <v>0</v>
      </c>
      <c r="I39" s="172"/>
      <c r="J39" s="172"/>
      <c r="K39" s="172"/>
      <c r="L39" s="172"/>
    </row>
    <row r="40" spans="1:12" ht="14.5" x14ac:dyDescent="0.35">
      <c r="A40" s="173"/>
      <c r="B40" s="174"/>
      <c r="C40" s="174"/>
      <c r="D40" s="175"/>
      <c r="E40" s="176"/>
      <c r="F40" s="177"/>
      <c r="G40" s="178"/>
      <c r="H40" s="179"/>
      <c r="I40" s="172"/>
      <c r="J40" s="172"/>
      <c r="K40" s="172"/>
      <c r="L40" s="172"/>
    </row>
    <row r="41" spans="1:12" ht="14.5" x14ac:dyDescent="0.35">
      <c r="A41" s="180" t="s">
        <v>15</v>
      </c>
      <c r="B41" s="181"/>
      <c r="C41" s="181"/>
      <c r="D41" s="54"/>
      <c r="E41" s="336">
        <f>E17+E39</f>
        <v>0</v>
      </c>
      <c r="F41" s="336">
        <f>F17+F39</f>
        <v>0</v>
      </c>
      <c r="G41" s="337">
        <f>G17+G39</f>
        <v>0</v>
      </c>
      <c r="H41" s="337">
        <f>SUM(E41:G41)</f>
        <v>0</v>
      </c>
      <c r="I41" s="182"/>
      <c r="J41" s="182"/>
      <c r="K41" s="182"/>
      <c r="L41" s="172"/>
    </row>
    <row r="42" spans="1:12" ht="14.5" x14ac:dyDescent="0.35">
      <c r="A42" s="183"/>
      <c r="B42" s="184"/>
      <c r="C42" s="184"/>
      <c r="D42" s="185"/>
      <c r="E42" s="186"/>
      <c r="F42" s="187"/>
      <c r="G42" s="188"/>
      <c r="H42" s="189"/>
      <c r="I42" s="172"/>
      <c r="J42" s="172"/>
      <c r="K42" s="172"/>
      <c r="L42" s="172"/>
    </row>
    <row r="43" spans="1:12" ht="14.5" x14ac:dyDescent="0.35">
      <c r="A43" s="190" t="s">
        <v>16</v>
      </c>
      <c r="B43" s="191"/>
      <c r="C43" s="191"/>
      <c r="D43" s="192"/>
      <c r="E43" s="193">
        <f>(E41-E24-E25-E34-E35)*E44</f>
        <v>0</v>
      </c>
      <c r="F43" s="193">
        <f t="shared" ref="F43:G43" si="3">(F41-F24-F25-F34-F35)*F44</f>
        <v>0</v>
      </c>
      <c r="G43" s="193">
        <f t="shared" si="3"/>
        <v>0</v>
      </c>
      <c r="H43" s="194">
        <f>SUM(E43:G43)</f>
        <v>0</v>
      </c>
      <c r="I43" s="172"/>
      <c r="J43" s="172"/>
      <c r="K43" s="172"/>
      <c r="L43" s="172"/>
    </row>
    <row r="44" spans="1:12" ht="14.5" x14ac:dyDescent="0.35">
      <c r="A44" s="353" t="s">
        <v>76</v>
      </c>
      <c r="B44" s="195"/>
      <c r="C44" s="195"/>
      <c r="D44" s="196"/>
      <c r="E44" s="197">
        <v>0.12959999999999999</v>
      </c>
      <c r="F44" s="197">
        <v>0.12959999999999999</v>
      </c>
      <c r="G44" s="197">
        <v>0.12959999999999999</v>
      </c>
      <c r="H44" s="197">
        <v>0.12959999999999999</v>
      </c>
      <c r="I44" s="172"/>
      <c r="J44" s="172"/>
      <c r="K44" s="172"/>
      <c r="L44" s="172"/>
    </row>
    <row r="45" spans="1:12" ht="14.5" x14ac:dyDescent="0.35">
      <c r="A45" s="198" t="s">
        <v>24</v>
      </c>
      <c r="B45" s="199"/>
      <c r="C45" s="199"/>
      <c r="D45" s="200"/>
      <c r="E45" s="338">
        <f>SUM(E41:E43)</f>
        <v>0</v>
      </c>
      <c r="F45" s="339">
        <f>SUM(F41:F43)</f>
        <v>0</v>
      </c>
      <c r="G45" s="340">
        <f>SUM(G41:G43)</f>
        <v>0</v>
      </c>
      <c r="H45" s="341">
        <f>SUM(E45:G45)</f>
        <v>0</v>
      </c>
      <c r="I45" s="201"/>
      <c r="J45" s="201"/>
      <c r="K45" s="201"/>
      <c r="L45" s="172"/>
    </row>
    <row r="46" spans="1:12" ht="14.5" x14ac:dyDescent="0.35">
      <c r="A46" s="202" t="s">
        <v>70</v>
      </c>
      <c r="B46" s="203"/>
      <c r="C46" s="203"/>
      <c r="D46" s="204"/>
      <c r="E46" s="342">
        <f>'2023-24'!J47</f>
        <v>0</v>
      </c>
      <c r="F46" s="342">
        <f>'2024-25'!J47</f>
        <v>0</v>
      </c>
      <c r="G46" s="342">
        <f>'2025-26'!J47</f>
        <v>0</v>
      </c>
      <c r="H46" s="343">
        <f>SUM(E46:G46)</f>
        <v>0</v>
      </c>
      <c r="I46" s="172"/>
      <c r="J46" s="172"/>
      <c r="K46" s="172"/>
      <c r="L46" s="172"/>
    </row>
    <row r="47" spans="1:12" s="82" customFormat="1" ht="14.5" x14ac:dyDescent="0.35">
      <c r="A47" s="202" t="s">
        <v>69</v>
      </c>
      <c r="B47" s="203"/>
      <c r="C47" s="203"/>
      <c r="D47" s="204"/>
      <c r="E47" s="342">
        <f>'2023-24'!J48</f>
        <v>0</v>
      </c>
      <c r="F47" s="342">
        <f>'2024-25'!J48</f>
        <v>0</v>
      </c>
      <c r="G47" s="342">
        <f>'2025-26'!J48</f>
        <v>0</v>
      </c>
      <c r="H47" s="343">
        <f>SUM(E47:G47)</f>
        <v>0</v>
      </c>
      <c r="I47" s="172"/>
      <c r="J47" s="172"/>
      <c r="K47" s="172"/>
      <c r="L47" s="172"/>
    </row>
    <row r="48" spans="1:12" ht="15" thickBot="1" x14ac:dyDescent="0.4">
      <c r="A48" s="205" t="s">
        <v>25</v>
      </c>
      <c r="B48" s="206"/>
      <c r="C48" s="206"/>
      <c r="D48" s="207"/>
      <c r="E48" s="344">
        <f>SUM(E46:E47)</f>
        <v>0</v>
      </c>
      <c r="F48" s="344">
        <f>SUM(F46:F47)</f>
        <v>0</v>
      </c>
      <c r="G48" s="344">
        <f>SUM(G46:G47)</f>
        <v>0</v>
      </c>
      <c r="H48" s="345">
        <f>SUM(E48:G48)</f>
        <v>0</v>
      </c>
      <c r="I48" s="208"/>
      <c r="J48" s="208"/>
      <c r="K48" s="208"/>
      <c r="L48" s="208"/>
    </row>
  </sheetData>
  <sheetProtection algorithmName="SHA-512" hashValue="N7Gm+sy+RicvF+9Ls0zl0aAQjD+hlFzp8YdD1YMDq4Np4QWdavjdP0U+yEDIGunSAwkMXiFZqYIY2R+LZyvevg==" saltValue="63WGsq4jmKiYpgiIFiWH6Q==" spinCount="100000" sheet="1" objects="1" scenarios="1"/>
  <mergeCells count="3">
    <mergeCell ref="A1:H1"/>
    <mergeCell ref="A2:H2"/>
    <mergeCell ref="A3:H3"/>
  </mergeCells>
  <phoneticPr fontId="45" type="noConversion"/>
  <printOptions horizontalCentered="1"/>
  <pageMargins left="0.7" right="0.7" top="0.75" bottom="0.75" header="0.3" footer="0.3"/>
  <pageSetup scale="82" orientation="portrait" r:id="rId1"/>
  <headerFooter alignWithMargins="0">
    <oddHeader xml:space="preserve">&amp;L&amp;"Arial,Bold"&amp;KFF0000
NOTE: Cells highlighted blue are locked and cannot be edited. Third party expenses should be included within the external contract.&amp;RG2398XXX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P49"/>
  <sheetViews>
    <sheetView tabSelected="1" view="pageLayout" zoomScaleNormal="100" workbookViewId="0">
      <selection activeCell="E53" sqref="E53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7.453125" style="1" customWidth="1"/>
    <col min="5" max="5" width="13.453125" style="1" customWidth="1"/>
    <col min="6" max="6" width="10" style="113" customWidth="1"/>
    <col min="7" max="7" width="10" style="78" customWidth="1"/>
    <col min="8" max="8" width="11" style="78" customWidth="1"/>
    <col min="9" max="9" width="10.81640625" style="78" customWidth="1"/>
    <col min="10" max="10" width="12.453125" style="1" bestFit="1" customWidth="1"/>
    <col min="11" max="16384" width="9.1796875" style="1"/>
  </cols>
  <sheetData>
    <row r="1" spans="1:12" ht="15.5" x14ac:dyDescent="0.35">
      <c r="A1" s="364" t="str">
        <f>'Summary Budget'!A1:H1</f>
        <v>SECTION 6</v>
      </c>
      <c r="B1" s="365"/>
      <c r="C1" s="365"/>
      <c r="D1" s="365"/>
      <c r="E1" s="365"/>
      <c r="F1" s="365"/>
      <c r="G1" s="365"/>
      <c r="H1" s="365"/>
      <c r="I1" s="365"/>
      <c r="J1" s="366"/>
    </row>
    <row r="2" spans="1:12" ht="15.5" x14ac:dyDescent="0.35">
      <c r="A2" s="367" t="str">
        <f>'Summary Budget'!A2:H2</f>
        <v>Project Title</v>
      </c>
      <c r="B2" s="368"/>
      <c r="C2" s="368"/>
      <c r="D2" s="368"/>
      <c r="E2" s="368"/>
      <c r="F2" s="368"/>
      <c r="G2" s="368"/>
      <c r="H2" s="368"/>
      <c r="I2" s="368"/>
      <c r="J2" s="369"/>
      <c r="K2" s="2"/>
    </row>
    <row r="3" spans="1:12" ht="16" thickBot="1" x14ac:dyDescent="0.4">
      <c r="A3" s="370" t="s">
        <v>66</v>
      </c>
      <c r="B3" s="371"/>
      <c r="C3" s="371"/>
      <c r="D3" s="371"/>
      <c r="E3" s="371"/>
      <c r="F3" s="371"/>
      <c r="G3" s="371"/>
      <c r="H3" s="371"/>
      <c r="I3" s="371"/>
      <c r="J3" s="372"/>
      <c r="K3" s="2"/>
    </row>
    <row r="4" spans="1:12" ht="14.5" x14ac:dyDescent="0.35">
      <c r="A4" s="3"/>
      <c r="B4" s="4"/>
      <c r="C4" s="4"/>
      <c r="D4" s="4"/>
      <c r="E4" s="5"/>
      <c r="F4" s="96"/>
      <c r="G4" s="5"/>
      <c r="H4" s="5"/>
      <c r="I4" s="5"/>
      <c r="J4" s="346" t="s">
        <v>64</v>
      </c>
      <c r="K4" s="6"/>
    </row>
    <row r="5" spans="1:12" s="11" customFormat="1" ht="26" x14ac:dyDescent="0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7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4.5" x14ac:dyDescent="0.35">
      <c r="A6" s="12" t="s">
        <v>8</v>
      </c>
      <c r="B6" s="13"/>
      <c r="C6" s="14"/>
      <c r="D6" s="14"/>
      <c r="E6" s="14"/>
      <c r="F6" s="98"/>
      <c r="G6" s="15"/>
      <c r="H6" s="15"/>
      <c r="I6" s="15"/>
      <c r="J6" s="16"/>
      <c r="K6" s="6"/>
    </row>
    <row r="7" spans="1:12" s="17" customFormat="1" ht="15.5" x14ac:dyDescent="0.3">
      <c r="A7" s="272" t="s">
        <v>32</v>
      </c>
      <c r="B7" s="273" t="s">
        <v>33</v>
      </c>
      <c r="C7" s="274" t="s">
        <v>34</v>
      </c>
      <c r="D7" s="275">
        <v>0</v>
      </c>
      <c r="E7" s="274" t="s">
        <v>35</v>
      </c>
      <c r="F7" s="276">
        <v>0</v>
      </c>
      <c r="G7" s="289">
        <f>D7*F7</f>
        <v>0</v>
      </c>
      <c r="H7" s="277">
        <v>0</v>
      </c>
      <c r="I7" s="278">
        <v>0</v>
      </c>
      <c r="J7" s="290">
        <f>((G7*I7)+(G7))*H7+((G7*I7)+(G7))</f>
        <v>0</v>
      </c>
      <c r="K7" s="210"/>
      <c r="L7" s="89"/>
    </row>
    <row r="8" spans="1:12" s="17" customFormat="1" ht="12" x14ac:dyDescent="0.3">
      <c r="A8" s="272" t="s">
        <v>32</v>
      </c>
      <c r="B8" s="273" t="s">
        <v>33</v>
      </c>
      <c r="C8" s="274" t="s">
        <v>34</v>
      </c>
      <c r="D8" s="275">
        <v>0</v>
      </c>
      <c r="E8" s="274" t="s">
        <v>35</v>
      </c>
      <c r="F8" s="276">
        <v>0</v>
      </c>
      <c r="G8" s="289">
        <f>D8*F8</f>
        <v>0</v>
      </c>
      <c r="H8" s="277">
        <v>0</v>
      </c>
      <c r="I8" s="278">
        <v>0</v>
      </c>
      <c r="J8" s="290">
        <f>((G8*I8)+(G8))*H8+((G8*I8)+(G8))</f>
        <v>0</v>
      </c>
      <c r="K8" s="89"/>
      <c r="L8" s="89"/>
    </row>
    <row r="9" spans="1:12" s="17" customFormat="1" ht="12" x14ac:dyDescent="0.3">
      <c r="A9" s="272" t="s">
        <v>32</v>
      </c>
      <c r="B9" s="273" t="s">
        <v>33</v>
      </c>
      <c r="C9" s="274" t="s">
        <v>34</v>
      </c>
      <c r="D9" s="275">
        <v>0</v>
      </c>
      <c r="E9" s="274" t="s">
        <v>35</v>
      </c>
      <c r="F9" s="276">
        <v>0</v>
      </c>
      <c r="G9" s="289">
        <f>D9*F9</f>
        <v>0</v>
      </c>
      <c r="H9" s="277">
        <v>0</v>
      </c>
      <c r="I9" s="278">
        <v>0</v>
      </c>
      <c r="J9" s="290">
        <f t="shared" ref="J9" si="0">((G9*I9)+(G9))*H9+((G9*I9)+(G9))</f>
        <v>0</v>
      </c>
      <c r="K9" s="89"/>
      <c r="L9" s="89"/>
    </row>
    <row r="10" spans="1:12" x14ac:dyDescent="0.3">
      <c r="A10" s="18"/>
      <c r="B10" s="19"/>
      <c r="C10" s="20"/>
      <c r="D10" s="288">
        <f>SUM(D7:D9)</f>
        <v>0</v>
      </c>
      <c r="E10" s="21"/>
      <c r="F10" s="99"/>
      <c r="G10" s="21"/>
      <c r="H10" s="1"/>
      <c r="I10" s="22" t="s">
        <v>9</v>
      </c>
      <c r="J10" s="291">
        <f>SUM(J7:J9)</f>
        <v>0</v>
      </c>
      <c r="K10" s="90"/>
      <c r="L10" s="90"/>
    </row>
    <row r="11" spans="1:12" x14ac:dyDescent="0.3">
      <c r="A11" s="18"/>
      <c r="B11" s="19"/>
      <c r="C11" s="20"/>
      <c r="D11" s="20"/>
      <c r="E11" s="21"/>
      <c r="F11" s="99"/>
      <c r="G11" s="21"/>
      <c r="H11" s="1"/>
      <c r="I11" s="114"/>
      <c r="J11" s="23"/>
      <c r="K11" s="90"/>
      <c r="L11" s="90"/>
    </row>
    <row r="12" spans="1:12" x14ac:dyDescent="0.3">
      <c r="A12" s="24" t="s">
        <v>10</v>
      </c>
      <c r="B12" s="25"/>
      <c r="C12" s="19"/>
      <c r="D12" s="115" t="s">
        <v>21</v>
      </c>
      <c r="E12" s="26"/>
      <c r="F12" s="115" t="s">
        <v>22</v>
      </c>
      <c r="G12" s="27"/>
      <c r="H12" s="27"/>
      <c r="I12" s="27"/>
      <c r="J12" s="28"/>
      <c r="K12" s="91"/>
      <c r="L12" s="91"/>
    </row>
    <row r="13" spans="1:12" x14ac:dyDescent="0.3">
      <c r="A13" s="272" t="s">
        <v>32</v>
      </c>
      <c r="B13" s="273" t="s">
        <v>33</v>
      </c>
      <c r="C13" s="274" t="s">
        <v>34</v>
      </c>
      <c r="D13" s="275">
        <v>0</v>
      </c>
      <c r="E13" s="274" t="s">
        <v>35</v>
      </c>
      <c r="F13" s="276">
        <v>0</v>
      </c>
      <c r="G13" s="289">
        <f>D13*F13</f>
        <v>0</v>
      </c>
      <c r="H13" s="278">
        <v>0</v>
      </c>
      <c r="I13" s="278">
        <v>0</v>
      </c>
      <c r="J13" s="290">
        <f>((G13*I13)+(G13))*H13+((G13*I13)+(G13))</f>
        <v>0</v>
      </c>
      <c r="K13" s="89"/>
      <c r="L13" s="89"/>
    </row>
    <row r="14" spans="1:12" x14ac:dyDescent="0.3">
      <c r="A14" s="272" t="s">
        <v>32</v>
      </c>
      <c r="B14" s="273" t="s">
        <v>33</v>
      </c>
      <c r="C14" s="274" t="s">
        <v>34</v>
      </c>
      <c r="D14" s="275">
        <v>0</v>
      </c>
      <c r="E14" s="274" t="s">
        <v>35</v>
      </c>
      <c r="F14" s="276">
        <v>0</v>
      </c>
      <c r="G14" s="289">
        <f t="shared" ref="G14" si="1">D14*F14</f>
        <v>0</v>
      </c>
      <c r="H14" s="278">
        <v>0</v>
      </c>
      <c r="I14" s="278">
        <v>0</v>
      </c>
      <c r="J14" s="290">
        <f>((G14*I14)+(G14))*H14+((G14*I14)+(G14))</f>
        <v>0</v>
      </c>
      <c r="K14" s="89"/>
      <c r="L14" s="89"/>
    </row>
    <row r="15" spans="1:12" x14ac:dyDescent="0.3">
      <c r="A15" s="30"/>
      <c r="B15" s="84"/>
      <c r="C15" s="84"/>
      <c r="D15" s="84"/>
      <c r="E15" s="85"/>
      <c r="F15" s="100"/>
      <c r="G15" s="86"/>
      <c r="H15" s="86"/>
      <c r="I15" s="87" t="s">
        <v>18</v>
      </c>
      <c r="J15" s="293">
        <f>SUM(J13:J14)</f>
        <v>0</v>
      </c>
      <c r="K15" s="92"/>
      <c r="L15" s="92"/>
    </row>
    <row r="16" spans="1:12" x14ac:dyDescent="0.3">
      <c r="A16" s="31" t="s">
        <v>11</v>
      </c>
      <c r="B16" s="79" t="s">
        <v>27</v>
      </c>
      <c r="C16" s="79" t="s">
        <v>27</v>
      </c>
      <c r="D16" s="352">
        <v>0</v>
      </c>
      <c r="E16" s="79"/>
      <c r="F16" s="276">
        <v>0</v>
      </c>
      <c r="G16" s="287">
        <v>0</v>
      </c>
      <c r="H16" s="292">
        <v>0.56340999999999997</v>
      </c>
      <c r="I16" s="278">
        <v>0</v>
      </c>
      <c r="J16" s="294">
        <f>(G16*I16+G16)*H16+(G16*I16+G16)</f>
        <v>0</v>
      </c>
      <c r="K16" s="93"/>
      <c r="L16" s="93"/>
    </row>
    <row r="17" spans="1:12" x14ac:dyDescent="0.3">
      <c r="A17" s="32"/>
      <c r="B17" s="33"/>
      <c r="C17" s="34"/>
      <c r="D17" s="33"/>
      <c r="E17" s="35"/>
      <c r="F17" s="101"/>
      <c r="G17" s="36"/>
      <c r="H17" s="88" t="e">
        <f>((G7+G7*I7)*H7)+((G8+G8*I8)*H8)+((#REF!+#REF!*#REF!)*#REF!)+((#REF!+#REF!*#REF!)*#REF!)+((#REF!+#REF!*#REF!)*#REF!)+((#REF!+#REF!*#REF!)*#REF!)+((#REF!+#REF!*#REF!)*#REF!)+((#REF!+#REF!*#REF!)*#REF!)+((#REF!+#REF!*#REF!)*#REF!)+((G9+G9*I9)*H9)</f>
        <v>#REF!</v>
      </c>
      <c r="I17" s="36"/>
      <c r="J17" s="37"/>
      <c r="K17" s="94"/>
      <c r="L17" s="94"/>
    </row>
    <row r="18" spans="1:12" x14ac:dyDescent="0.3">
      <c r="A18" s="38" t="s">
        <v>12</v>
      </c>
      <c r="B18" s="39"/>
      <c r="C18" s="39"/>
      <c r="D18" s="39"/>
      <c r="E18" s="40"/>
      <c r="F18" s="295">
        <f>SUM(F7:F9)</f>
        <v>0</v>
      </c>
      <c r="G18" s="296">
        <f>SUM(G7:G9)+SUM(G13:G14)+G16</f>
        <v>0</v>
      </c>
      <c r="H18" s="296">
        <f>((G13*I13+G13)*H13)+((G14*I14+G14)*H14)+((G16*I16+G16)*H16)+((G7*I7)+G7)*H7</f>
        <v>0</v>
      </c>
      <c r="I18" s="296">
        <f>(G7*I7)+(G8*I8)+(G9*I9)+(G13*I13)+(G14*I14)+(G16*I16)</f>
        <v>0</v>
      </c>
      <c r="J18" s="297">
        <f>J10+J15+J16</f>
        <v>0</v>
      </c>
      <c r="K18" s="95"/>
      <c r="L18" s="95"/>
    </row>
    <row r="19" spans="1:12" x14ac:dyDescent="0.3">
      <c r="A19" s="30"/>
      <c r="F19" s="102"/>
      <c r="G19" s="1"/>
      <c r="H19" s="1"/>
      <c r="I19" s="1"/>
      <c r="J19" s="41"/>
    </row>
    <row r="20" spans="1:12" ht="16.5" customHeight="1" x14ac:dyDescent="0.3">
      <c r="A20" s="42" t="s">
        <v>13</v>
      </c>
      <c r="B20" s="43"/>
      <c r="C20" s="43"/>
      <c r="D20" s="43"/>
      <c r="E20" s="43"/>
      <c r="F20" s="103"/>
      <c r="G20" s="43"/>
      <c r="H20" s="43"/>
      <c r="I20" s="43"/>
      <c r="J20" s="44"/>
    </row>
    <row r="21" spans="1:12" x14ac:dyDescent="0.3">
      <c r="A21" s="80" t="s">
        <v>40</v>
      </c>
      <c r="B21" s="81"/>
      <c r="C21" s="81"/>
      <c r="D21" s="82"/>
      <c r="E21" s="82"/>
      <c r="F21" s="104"/>
      <c r="G21" s="83"/>
      <c r="H21" s="83"/>
      <c r="I21" s="83"/>
      <c r="J21" s="279">
        <v>0</v>
      </c>
    </row>
    <row r="22" spans="1:12" x14ac:dyDescent="0.3">
      <c r="A22" s="80" t="s">
        <v>74</v>
      </c>
      <c r="B22" s="81"/>
      <c r="C22" s="81"/>
      <c r="D22" s="82"/>
      <c r="E22" s="82"/>
      <c r="F22" s="104"/>
      <c r="G22" s="83"/>
      <c r="H22" s="83"/>
      <c r="I22" s="83"/>
      <c r="J22" s="279">
        <v>0</v>
      </c>
    </row>
    <row r="23" spans="1:12" x14ac:dyDescent="0.3">
      <c r="A23" s="80" t="s">
        <v>41</v>
      </c>
      <c r="B23" s="81"/>
      <c r="C23" s="81"/>
      <c r="D23" s="82"/>
      <c r="E23" s="82"/>
      <c r="F23" s="104"/>
      <c r="G23" s="83"/>
      <c r="H23" s="83"/>
      <c r="I23" s="83"/>
      <c r="J23" s="279">
        <v>0</v>
      </c>
    </row>
    <row r="24" spans="1:12" x14ac:dyDescent="0.3">
      <c r="A24" s="80" t="s">
        <v>42</v>
      </c>
      <c r="B24" s="81"/>
      <c r="C24" s="81"/>
      <c r="D24" s="82"/>
      <c r="E24" s="82"/>
      <c r="F24" s="104"/>
      <c r="G24" s="83"/>
      <c r="H24" s="83"/>
      <c r="I24" s="83"/>
      <c r="J24" s="279">
        <v>0</v>
      </c>
    </row>
    <row r="25" spans="1:12" x14ac:dyDescent="0.3">
      <c r="A25" s="80" t="s">
        <v>43</v>
      </c>
      <c r="B25" s="81"/>
      <c r="C25" s="81"/>
      <c r="D25" s="82"/>
      <c r="E25" s="82"/>
      <c r="F25" s="104"/>
      <c r="G25" s="83"/>
      <c r="H25" s="83"/>
      <c r="I25" s="83"/>
      <c r="J25" s="279">
        <v>0</v>
      </c>
    </row>
    <row r="26" spans="1:12" x14ac:dyDescent="0.3">
      <c r="A26" s="80" t="s">
        <v>44</v>
      </c>
      <c r="B26" s="81"/>
      <c r="C26" s="81"/>
      <c r="D26" s="82"/>
      <c r="E26" s="82"/>
      <c r="F26" s="104"/>
      <c r="G26" s="83"/>
      <c r="H26" s="83"/>
      <c r="I26" s="83"/>
      <c r="J26" s="298">
        <f>SUM(J27:J30)</f>
        <v>0</v>
      </c>
    </row>
    <row r="27" spans="1:12" x14ac:dyDescent="0.3">
      <c r="A27" s="329" t="s">
        <v>77</v>
      </c>
      <c r="B27" s="81"/>
      <c r="C27" s="81"/>
      <c r="D27" s="82"/>
      <c r="E27" s="82"/>
      <c r="F27" s="104"/>
      <c r="G27" s="83"/>
      <c r="H27" s="83"/>
      <c r="I27" s="83"/>
      <c r="J27" s="280">
        <v>0</v>
      </c>
    </row>
    <row r="28" spans="1:12" x14ac:dyDescent="0.3">
      <c r="A28" s="329" t="s">
        <v>78</v>
      </c>
      <c r="B28" s="81"/>
      <c r="C28" s="81"/>
      <c r="D28" s="82"/>
      <c r="E28" s="82"/>
      <c r="F28" s="104"/>
      <c r="G28" s="83"/>
      <c r="H28" s="83"/>
      <c r="I28" s="83"/>
      <c r="J28" s="280">
        <v>0</v>
      </c>
    </row>
    <row r="29" spans="1:12" x14ac:dyDescent="0.3">
      <c r="A29" s="329" t="s">
        <v>79</v>
      </c>
      <c r="B29" s="81"/>
      <c r="C29" s="81"/>
      <c r="D29" s="82"/>
      <c r="E29" s="82"/>
      <c r="F29" s="104"/>
      <c r="G29" s="83"/>
      <c r="H29" s="83"/>
      <c r="I29" s="83"/>
      <c r="J29" s="280">
        <v>0</v>
      </c>
    </row>
    <row r="30" spans="1:12" x14ac:dyDescent="0.3">
      <c r="A30" s="329" t="s">
        <v>80</v>
      </c>
      <c r="B30" s="81"/>
      <c r="C30" s="81"/>
      <c r="D30" s="82"/>
      <c r="E30" s="82"/>
      <c r="F30" s="104"/>
      <c r="G30" s="83"/>
      <c r="H30" s="83"/>
      <c r="I30" s="83"/>
      <c r="J30" s="280">
        <v>0</v>
      </c>
    </row>
    <row r="31" spans="1:12" x14ac:dyDescent="0.3">
      <c r="A31" s="80" t="s">
        <v>45</v>
      </c>
      <c r="B31" s="81"/>
      <c r="C31" s="81"/>
      <c r="D31" s="82"/>
      <c r="E31" s="82"/>
      <c r="F31" s="104"/>
      <c r="G31" s="83"/>
      <c r="H31" s="83"/>
      <c r="I31" s="83"/>
      <c r="J31" s="279">
        <v>0</v>
      </c>
    </row>
    <row r="32" spans="1:12" x14ac:dyDescent="0.3">
      <c r="A32" s="80" t="s">
        <v>46</v>
      </c>
      <c r="B32" s="81"/>
      <c r="C32" s="81"/>
      <c r="D32" s="82"/>
      <c r="E32" s="82"/>
      <c r="F32" s="104"/>
      <c r="G32" s="83"/>
      <c r="H32" s="83"/>
      <c r="I32" s="83"/>
      <c r="J32" s="279">
        <v>0</v>
      </c>
    </row>
    <row r="33" spans="1:16" x14ac:dyDescent="0.3">
      <c r="A33" s="80" t="s">
        <v>47</v>
      </c>
      <c r="B33" s="81"/>
      <c r="C33" s="81"/>
      <c r="D33" s="82"/>
      <c r="E33" s="82"/>
      <c r="F33" s="104"/>
      <c r="G33" s="83"/>
      <c r="H33" s="83"/>
      <c r="I33" s="83"/>
      <c r="J33" s="279">
        <v>0</v>
      </c>
    </row>
    <row r="34" spans="1:16" x14ac:dyDescent="0.3">
      <c r="A34" s="80" t="s">
        <v>48</v>
      </c>
      <c r="B34" s="81"/>
      <c r="C34" s="81"/>
      <c r="D34" s="82"/>
      <c r="E34" s="82"/>
      <c r="F34" s="104"/>
      <c r="G34" s="83"/>
      <c r="H34" s="83"/>
      <c r="I34" s="83"/>
      <c r="J34" s="279">
        <v>0</v>
      </c>
    </row>
    <row r="35" spans="1:16" x14ac:dyDescent="0.3">
      <c r="A35" s="80" t="s">
        <v>49</v>
      </c>
      <c r="B35" s="81"/>
      <c r="C35" s="81"/>
      <c r="D35" s="82"/>
      <c r="E35" s="82"/>
      <c r="F35" s="104"/>
      <c r="G35" s="83"/>
      <c r="H35" s="83"/>
      <c r="I35" s="83"/>
      <c r="J35" s="279">
        <v>0</v>
      </c>
    </row>
    <row r="36" spans="1:16" x14ac:dyDescent="0.3">
      <c r="A36" s="80" t="s">
        <v>50</v>
      </c>
      <c r="B36" s="81"/>
      <c r="C36" s="81"/>
      <c r="D36" s="82"/>
      <c r="E36" s="82"/>
      <c r="F36" s="104"/>
      <c r="G36" s="83"/>
      <c r="H36" s="83"/>
      <c r="I36" s="83"/>
      <c r="J36" s="279">
        <v>0</v>
      </c>
    </row>
    <row r="37" spans="1:16" x14ac:dyDescent="0.3">
      <c r="A37" s="80" t="s">
        <v>51</v>
      </c>
      <c r="B37" s="81"/>
      <c r="C37" s="81"/>
      <c r="D37" s="82"/>
      <c r="E37" s="82"/>
      <c r="F37" s="104"/>
      <c r="G37" s="83"/>
      <c r="H37" s="83"/>
      <c r="I37" s="83"/>
      <c r="J37" s="279">
        <v>0</v>
      </c>
    </row>
    <row r="38" spans="1:16" x14ac:dyDescent="0.3">
      <c r="A38" s="80" t="s">
        <v>52</v>
      </c>
      <c r="B38" s="81"/>
      <c r="C38" s="81"/>
      <c r="D38" s="82"/>
      <c r="E38" s="82"/>
      <c r="F38" s="104"/>
      <c r="G38" s="83"/>
      <c r="H38" s="83"/>
      <c r="I38" s="83"/>
      <c r="J38" s="279">
        <v>0</v>
      </c>
    </row>
    <row r="39" spans="1:16" x14ac:dyDescent="0.3">
      <c r="A39" s="80" t="s">
        <v>53</v>
      </c>
      <c r="B39" s="81"/>
      <c r="C39" s="81"/>
      <c r="D39" s="82"/>
      <c r="E39" s="82"/>
      <c r="F39" s="104"/>
      <c r="G39" s="83"/>
      <c r="H39" s="83"/>
      <c r="I39" s="83"/>
      <c r="J39" s="279">
        <v>0</v>
      </c>
    </row>
    <row r="40" spans="1:16" ht="14.5" x14ac:dyDescent="0.35">
      <c r="A40" s="45" t="s">
        <v>14</v>
      </c>
      <c r="B40" s="46"/>
      <c r="C40" s="46"/>
      <c r="D40" s="46"/>
      <c r="E40" s="47"/>
      <c r="F40" s="105"/>
      <c r="G40" s="47"/>
      <c r="H40" s="47"/>
      <c r="I40" s="47"/>
      <c r="J40" s="299">
        <f>SUM(J21:J39)-J27-J28-J29-J30</f>
        <v>0</v>
      </c>
      <c r="K40" s="6"/>
      <c r="L40" s="6"/>
      <c r="M40" s="6"/>
      <c r="N40" s="6"/>
      <c r="O40" s="6"/>
      <c r="P40" s="6"/>
    </row>
    <row r="41" spans="1:16" ht="14.5" x14ac:dyDescent="0.35">
      <c r="A41" s="48"/>
      <c r="B41" s="49"/>
      <c r="C41" s="49"/>
      <c r="D41" s="49"/>
      <c r="E41" s="50"/>
      <c r="F41" s="106"/>
      <c r="G41" s="50"/>
      <c r="H41" s="50"/>
      <c r="I41" s="50"/>
      <c r="J41" s="51"/>
      <c r="K41" s="6"/>
      <c r="L41" s="6"/>
      <c r="M41" s="6"/>
      <c r="N41" s="6"/>
      <c r="O41" s="6"/>
      <c r="P41" s="6"/>
    </row>
    <row r="42" spans="1:16" ht="14.5" x14ac:dyDescent="0.35">
      <c r="A42" s="52" t="s">
        <v>15</v>
      </c>
      <c r="B42" s="53"/>
      <c r="C42" s="53"/>
      <c r="D42" s="53"/>
      <c r="E42" s="54"/>
      <c r="F42" s="107"/>
      <c r="G42" s="54"/>
      <c r="H42" s="54"/>
      <c r="I42" s="54"/>
      <c r="J42" s="300">
        <f>J18+J40</f>
        <v>0</v>
      </c>
      <c r="K42" s="6"/>
      <c r="L42" s="6"/>
      <c r="M42" s="6"/>
      <c r="N42" s="6"/>
      <c r="O42" s="6"/>
      <c r="P42" s="6"/>
    </row>
    <row r="43" spans="1:16" ht="14.5" x14ac:dyDescent="0.35">
      <c r="A43" s="55"/>
      <c r="B43" s="56"/>
      <c r="C43" s="56"/>
      <c r="D43" s="56"/>
      <c r="E43" s="29"/>
      <c r="F43" s="96"/>
      <c r="G43" s="29"/>
      <c r="H43" s="29"/>
      <c r="I43" s="29"/>
      <c r="J43" s="57"/>
      <c r="K43" s="6"/>
      <c r="L43" s="6"/>
      <c r="M43" s="6"/>
      <c r="N43" s="6"/>
      <c r="O43" s="6"/>
      <c r="P43" s="6"/>
    </row>
    <row r="44" spans="1:16" ht="14.5" x14ac:dyDescent="0.35">
      <c r="A44" s="58" t="s">
        <v>16</v>
      </c>
      <c r="B44" s="59"/>
      <c r="C44" s="59"/>
      <c r="D44" s="59"/>
      <c r="E44" s="60"/>
      <c r="F44" s="108"/>
      <c r="G44" s="61"/>
      <c r="H44" s="61"/>
      <c r="I44" s="306">
        <v>0.12959999999999999</v>
      </c>
      <c r="J44" s="301">
        <f>(J42-J25-J26-J35-J36)*I44</f>
        <v>0</v>
      </c>
      <c r="K44" s="6"/>
      <c r="L44" s="62"/>
      <c r="M44" s="6"/>
      <c r="N44" s="6"/>
      <c r="O44" s="6"/>
      <c r="P44" s="6"/>
    </row>
    <row r="45" spans="1:16" s="17" customFormat="1" ht="14.5" x14ac:dyDescent="0.35">
      <c r="A45" s="353" t="s">
        <v>76</v>
      </c>
      <c r="B45" s="64"/>
      <c r="C45" s="64"/>
      <c r="D45" s="64"/>
      <c r="E45" s="65"/>
      <c r="F45" s="109"/>
      <c r="G45" s="66"/>
      <c r="H45" s="67"/>
      <c r="I45" s="68"/>
      <c r="J45" s="69"/>
      <c r="K45" s="6"/>
      <c r="L45" s="6"/>
      <c r="M45" s="6"/>
      <c r="N45" s="6"/>
      <c r="O45" s="6"/>
      <c r="P45" s="6"/>
    </row>
    <row r="46" spans="1:16" ht="14.5" x14ac:dyDescent="0.35">
      <c r="A46" s="198" t="s">
        <v>24</v>
      </c>
      <c r="B46" s="199"/>
      <c r="C46" s="199"/>
      <c r="D46" s="200"/>
      <c r="E46" s="200"/>
      <c r="F46" s="200"/>
      <c r="G46" s="200"/>
      <c r="H46" s="200"/>
      <c r="I46" s="200"/>
      <c r="J46" s="302">
        <f>SUM(J42:J44)</f>
        <v>0</v>
      </c>
      <c r="K46" s="6"/>
      <c r="L46" s="6"/>
      <c r="M46" s="6"/>
      <c r="N46" s="6"/>
      <c r="O46" s="6"/>
      <c r="P46" s="6"/>
    </row>
    <row r="47" spans="1:16" ht="14.5" x14ac:dyDescent="0.35">
      <c r="A47" s="281" t="s">
        <v>70</v>
      </c>
      <c r="B47" s="282"/>
      <c r="C47" s="74"/>
      <c r="D47" s="74"/>
      <c r="E47" s="75"/>
      <c r="F47" s="111"/>
      <c r="G47" s="75"/>
      <c r="H47" s="75"/>
      <c r="I47" s="75"/>
      <c r="J47" s="303">
        <f>J46*100%</f>
        <v>0</v>
      </c>
      <c r="K47" s="6"/>
      <c r="L47" s="6"/>
      <c r="M47" s="6"/>
      <c r="N47" s="6"/>
      <c r="O47" s="6"/>
      <c r="P47" s="6"/>
    </row>
    <row r="48" spans="1:16" s="17" customFormat="1" ht="15" thickBot="1" x14ac:dyDescent="0.4">
      <c r="A48" s="283" t="s">
        <v>71</v>
      </c>
      <c r="B48" s="284"/>
      <c r="C48" s="76"/>
      <c r="D48" s="76"/>
      <c r="E48" s="77"/>
      <c r="F48" s="112"/>
      <c r="G48" s="77"/>
      <c r="H48" s="77"/>
      <c r="I48" s="77"/>
      <c r="J48" s="304">
        <f>J46/3</f>
        <v>0</v>
      </c>
      <c r="K48" s="6"/>
      <c r="L48" s="6"/>
      <c r="M48" s="6"/>
      <c r="N48" s="6"/>
      <c r="O48" s="6"/>
      <c r="P48" s="6"/>
    </row>
    <row r="49" spans="1:10" x14ac:dyDescent="0.3">
      <c r="A49" s="70" t="s">
        <v>17</v>
      </c>
      <c r="B49" s="71"/>
      <c r="C49" s="71"/>
      <c r="D49" s="71"/>
      <c r="E49" s="72"/>
      <c r="F49" s="110"/>
      <c r="G49" s="72"/>
      <c r="H49" s="72"/>
      <c r="I49" s="73"/>
      <c r="J49" s="305">
        <f>SUM(J47:J48)</f>
        <v>0</v>
      </c>
    </row>
  </sheetData>
  <sheetProtection algorithmName="SHA-512" hashValue="BjMws9itR9H+/uv0JrYcg8b9Ub+9kGVaTrMD2t5CvNW9pu92J4Cm6Wx4+22xd2mXVn9Sy91s13VtOOP/5EOx4A==" saltValue="d46zCeaEW2bS0+69N5bdcw==" spinCount="100000" sheet="1" objects="1" scenarios="1"/>
  <mergeCells count="3">
    <mergeCell ref="A1:J1"/>
    <mergeCell ref="A2:J2"/>
    <mergeCell ref="A3:J3"/>
  </mergeCells>
  <phoneticPr fontId="24" type="noConversion"/>
  <printOptions horizontalCentered="1"/>
  <pageMargins left="0.7" right="0.7" top="0.75" bottom="0.75" header="0.3" footer="0.3"/>
  <pageSetup scale="74" fitToHeight="0" orientation="portrait" r:id="rId1"/>
  <headerFooter alignWithMargins="0">
    <oddHeader>&amp;L&amp;"Arial,Bold"&amp;KFF0000
*NOTE: Cells highlighted blue are locked and cannot be edited. Third party expenses should be included within the external contract.&amp;RG2398XXX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P49"/>
  <sheetViews>
    <sheetView view="pageLayout" zoomScaleNormal="100" workbookViewId="0">
      <selection sqref="A1:J3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6.54296875" style="1" bestFit="1" customWidth="1"/>
    <col min="5" max="5" width="14.54296875" style="1" bestFit="1" customWidth="1"/>
    <col min="6" max="6" width="10" style="113" customWidth="1"/>
    <col min="7" max="7" width="10" style="78" customWidth="1"/>
    <col min="8" max="8" width="11" style="78" customWidth="1"/>
    <col min="9" max="9" width="10.81640625" style="78" customWidth="1"/>
    <col min="10" max="10" width="12.453125" style="1" bestFit="1" customWidth="1"/>
    <col min="11" max="16384" width="9.1796875" style="1"/>
  </cols>
  <sheetData>
    <row r="1" spans="1:12" ht="15.5" x14ac:dyDescent="0.35">
      <c r="A1" s="364" t="str">
        <f>'2023-24'!A1</f>
        <v>SECTION 6</v>
      </c>
      <c r="B1" s="365"/>
      <c r="C1" s="365"/>
      <c r="D1" s="365"/>
      <c r="E1" s="365"/>
      <c r="F1" s="365"/>
      <c r="G1" s="365"/>
      <c r="H1" s="365"/>
      <c r="I1" s="365"/>
      <c r="J1" s="366"/>
    </row>
    <row r="2" spans="1:12" ht="15.5" x14ac:dyDescent="0.35">
      <c r="A2" s="367" t="str">
        <f>'2023-24'!A2</f>
        <v>Project Title</v>
      </c>
      <c r="B2" s="368"/>
      <c r="C2" s="368"/>
      <c r="D2" s="368"/>
      <c r="E2" s="368"/>
      <c r="F2" s="368"/>
      <c r="G2" s="368"/>
      <c r="H2" s="368"/>
      <c r="I2" s="368"/>
      <c r="J2" s="369"/>
      <c r="K2" s="2"/>
    </row>
    <row r="3" spans="1:12" ht="16" thickBot="1" x14ac:dyDescent="0.4">
      <c r="A3" s="370" t="str">
        <f>'2023-24'!A3</f>
        <v>3600XXXX/Project ID - NEW</v>
      </c>
      <c r="B3" s="371"/>
      <c r="C3" s="371"/>
      <c r="D3" s="371"/>
      <c r="E3" s="371"/>
      <c r="F3" s="371"/>
      <c r="G3" s="371"/>
      <c r="H3" s="371"/>
      <c r="I3" s="371"/>
      <c r="J3" s="372"/>
      <c r="K3" s="2"/>
    </row>
    <row r="4" spans="1:12" ht="14.5" x14ac:dyDescent="0.35">
      <c r="A4" s="3"/>
      <c r="B4" s="4"/>
      <c r="C4" s="4"/>
      <c r="D4" s="4"/>
      <c r="E4" s="5"/>
      <c r="F4" s="96"/>
      <c r="G4" s="5"/>
      <c r="H4" s="5"/>
      <c r="I4" s="5"/>
      <c r="J4" s="347" t="s">
        <v>65</v>
      </c>
      <c r="K4" s="6"/>
    </row>
    <row r="5" spans="1:12" s="11" customFormat="1" ht="26" x14ac:dyDescent="0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7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4.5" x14ac:dyDescent="0.35">
      <c r="A6" s="12" t="s">
        <v>8</v>
      </c>
      <c r="B6" s="13"/>
      <c r="C6" s="14"/>
      <c r="D6" s="14"/>
      <c r="E6" s="14"/>
      <c r="F6" s="98"/>
      <c r="G6" s="15"/>
      <c r="H6" s="15"/>
      <c r="I6" s="15"/>
      <c r="J6" s="16"/>
      <c r="K6" s="6"/>
    </row>
    <row r="7" spans="1:12" s="17" customFormat="1" ht="12" x14ac:dyDescent="0.3">
      <c r="A7" s="272" t="s">
        <v>32</v>
      </c>
      <c r="B7" s="273" t="s">
        <v>33</v>
      </c>
      <c r="C7" s="274" t="s">
        <v>34</v>
      </c>
      <c r="D7" s="275">
        <v>0</v>
      </c>
      <c r="E7" s="274" t="s">
        <v>35</v>
      </c>
      <c r="F7" s="276">
        <v>0</v>
      </c>
      <c r="G7" s="289">
        <f>D7*F7</f>
        <v>0</v>
      </c>
      <c r="H7" s="277">
        <v>0</v>
      </c>
      <c r="I7" s="278">
        <v>0</v>
      </c>
      <c r="J7" s="290">
        <f>((G7*I7)+(G7))*H7+((G7*I7)+(G7))</f>
        <v>0</v>
      </c>
      <c r="K7" s="89"/>
      <c r="L7" s="89"/>
    </row>
    <row r="8" spans="1:12" s="17" customFormat="1" ht="12" x14ac:dyDescent="0.3">
      <c r="A8" s="272" t="s">
        <v>32</v>
      </c>
      <c r="B8" s="273" t="s">
        <v>33</v>
      </c>
      <c r="C8" s="274" t="s">
        <v>34</v>
      </c>
      <c r="D8" s="275">
        <v>0</v>
      </c>
      <c r="E8" s="274" t="s">
        <v>35</v>
      </c>
      <c r="F8" s="276">
        <v>0</v>
      </c>
      <c r="G8" s="289">
        <f>D8*F8</f>
        <v>0</v>
      </c>
      <c r="H8" s="277">
        <v>0</v>
      </c>
      <c r="I8" s="278">
        <v>0</v>
      </c>
      <c r="J8" s="290">
        <f>((G8*I8)+(G8))*H8+((G8*I8)+(G8))</f>
        <v>0</v>
      </c>
      <c r="K8" s="89"/>
      <c r="L8" s="89"/>
    </row>
    <row r="9" spans="1:12" s="17" customFormat="1" ht="12" x14ac:dyDescent="0.3">
      <c r="A9" s="272" t="s">
        <v>32</v>
      </c>
      <c r="B9" s="273" t="s">
        <v>33</v>
      </c>
      <c r="C9" s="274" t="s">
        <v>34</v>
      </c>
      <c r="D9" s="275">
        <v>0</v>
      </c>
      <c r="E9" s="274" t="s">
        <v>35</v>
      </c>
      <c r="F9" s="276">
        <v>0</v>
      </c>
      <c r="G9" s="289">
        <f>D9*F9</f>
        <v>0</v>
      </c>
      <c r="H9" s="277">
        <v>0</v>
      </c>
      <c r="I9" s="278">
        <v>0</v>
      </c>
      <c r="J9" s="290">
        <f t="shared" ref="J9" si="0">((G9*I9)+(G9))*H9+((G9*I9)+(G9))</f>
        <v>0</v>
      </c>
      <c r="K9" s="89"/>
      <c r="L9" s="89"/>
    </row>
    <row r="10" spans="1:12" x14ac:dyDescent="0.3">
      <c r="A10" s="18"/>
      <c r="B10" s="19"/>
      <c r="C10" s="20"/>
      <c r="D10" s="288">
        <f>SUM(D7:D9)</f>
        <v>0</v>
      </c>
      <c r="E10" s="21"/>
      <c r="F10" s="99"/>
      <c r="G10" s="21"/>
      <c r="H10" s="1"/>
      <c r="I10" s="22" t="s">
        <v>9</v>
      </c>
      <c r="J10" s="291">
        <f>SUM(J7:J9)</f>
        <v>0</v>
      </c>
      <c r="K10" s="90"/>
      <c r="L10" s="90"/>
    </row>
    <row r="11" spans="1:12" x14ac:dyDescent="0.3">
      <c r="A11" s="18"/>
      <c r="B11" s="19"/>
      <c r="C11" s="20"/>
      <c r="D11" s="20"/>
      <c r="E11" s="21"/>
      <c r="F11" s="99"/>
      <c r="G11" s="21"/>
      <c r="H11" s="1"/>
      <c r="I11" s="114"/>
      <c r="J11" s="23"/>
      <c r="K11" s="90"/>
      <c r="L11" s="90"/>
    </row>
    <row r="12" spans="1:12" x14ac:dyDescent="0.3">
      <c r="A12" s="24" t="s">
        <v>10</v>
      </c>
      <c r="B12" s="25"/>
      <c r="C12" s="19"/>
      <c r="D12" s="115" t="s">
        <v>21</v>
      </c>
      <c r="E12" s="26"/>
      <c r="F12" s="115" t="s">
        <v>22</v>
      </c>
      <c r="G12" s="27"/>
      <c r="H12" s="27"/>
      <c r="I12" s="27"/>
      <c r="J12" s="28"/>
      <c r="K12" s="91"/>
      <c r="L12" s="91"/>
    </row>
    <row r="13" spans="1:12" x14ac:dyDescent="0.3">
      <c r="A13" s="272" t="s">
        <v>32</v>
      </c>
      <c r="B13" s="273" t="s">
        <v>33</v>
      </c>
      <c r="C13" s="274" t="s">
        <v>34</v>
      </c>
      <c r="D13" s="285">
        <v>0</v>
      </c>
      <c r="E13" s="274" t="s">
        <v>35</v>
      </c>
      <c r="F13" s="276">
        <v>0</v>
      </c>
      <c r="G13" s="289">
        <f>D13*F13</f>
        <v>0</v>
      </c>
      <c r="H13" s="278">
        <v>0</v>
      </c>
      <c r="I13" s="278">
        <v>0</v>
      </c>
      <c r="J13" s="290">
        <f>((G13*I13)+(G13))*H13+((G13*I13)+(G13))</f>
        <v>0</v>
      </c>
      <c r="K13" s="89"/>
      <c r="L13" s="89"/>
    </row>
    <row r="14" spans="1:12" x14ac:dyDescent="0.3">
      <c r="A14" s="272" t="s">
        <v>32</v>
      </c>
      <c r="B14" s="273" t="s">
        <v>33</v>
      </c>
      <c r="C14" s="274" t="s">
        <v>34</v>
      </c>
      <c r="D14" s="285">
        <v>0</v>
      </c>
      <c r="E14" s="274" t="s">
        <v>35</v>
      </c>
      <c r="F14" s="276">
        <v>0</v>
      </c>
      <c r="G14" s="289">
        <f t="shared" ref="G14" si="1">D14*F14</f>
        <v>0</v>
      </c>
      <c r="H14" s="278">
        <v>0</v>
      </c>
      <c r="I14" s="278">
        <v>0</v>
      </c>
      <c r="J14" s="290">
        <f t="shared" ref="J14" si="2">((G14*I14)+(G14))*H14+((G14*I14)+(G14))</f>
        <v>0</v>
      </c>
      <c r="K14" s="89"/>
      <c r="L14" s="89"/>
    </row>
    <row r="15" spans="1:12" x14ac:dyDescent="0.3">
      <c r="A15" s="30"/>
      <c r="B15" s="84"/>
      <c r="C15" s="84"/>
      <c r="D15" s="84"/>
      <c r="E15" s="85"/>
      <c r="F15" s="100"/>
      <c r="G15" s="86"/>
      <c r="H15" s="86"/>
      <c r="I15" s="87" t="s">
        <v>18</v>
      </c>
      <c r="J15" s="293">
        <f>SUM(J13:J14)</f>
        <v>0</v>
      </c>
      <c r="K15" s="92"/>
      <c r="L15" s="92"/>
    </row>
    <row r="16" spans="1:12" x14ac:dyDescent="0.3">
      <c r="A16" s="31" t="s">
        <v>38</v>
      </c>
      <c r="B16" s="286" t="s">
        <v>27</v>
      </c>
      <c r="C16" s="286" t="s">
        <v>27</v>
      </c>
      <c r="D16" s="352">
        <v>0</v>
      </c>
      <c r="E16" s="79"/>
      <c r="F16" s="354">
        <v>0</v>
      </c>
      <c r="G16" s="287">
        <v>0</v>
      </c>
      <c r="H16" s="292">
        <v>0.56340999999999997</v>
      </c>
      <c r="I16" s="278">
        <v>0</v>
      </c>
      <c r="J16" s="294">
        <f>(G16*I16+G16)*H16+(G16*I16+G16)</f>
        <v>0</v>
      </c>
      <c r="K16" s="93"/>
      <c r="L16" s="93"/>
    </row>
    <row r="17" spans="1:12" x14ac:dyDescent="0.3">
      <c r="A17" s="32"/>
      <c r="B17" s="33"/>
      <c r="C17" s="34"/>
      <c r="D17" s="33"/>
      <c r="E17" s="35"/>
      <c r="F17" s="101"/>
      <c r="G17" s="36"/>
      <c r="H17" s="88" t="e">
        <f>((G7+G7*I7)*H7)+((G9+G9*I9)*H9)+((#REF!+#REF!*#REF!)*#REF!)+((#REF!+#REF!*#REF!)*#REF!)+((#REF!+#REF!*#REF!)*#REF!)+((#REF!+#REF!*#REF!)*#REF!)+((#REF!+#REF!*#REF!)*#REF!)+((#REF!+#REF!*#REF!)*#REF!)+((#REF!+#REF!*#REF!)*#REF!)+((#REF!+#REF!*#REF!)*#REF!)</f>
        <v>#REF!</v>
      </c>
      <c r="I17" s="36"/>
      <c r="J17" s="37"/>
      <c r="K17" s="94"/>
      <c r="L17" s="94"/>
    </row>
    <row r="18" spans="1:12" x14ac:dyDescent="0.3">
      <c r="A18" s="38" t="s">
        <v>12</v>
      </c>
      <c r="B18" s="39"/>
      <c r="C18" s="39"/>
      <c r="D18" s="39"/>
      <c r="E18" s="40"/>
      <c r="F18" s="295">
        <f>SUM(F7:F9)</f>
        <v>0</v>
      </c>
      <c r="G18" s="296">
        <f>SUM(G7:G9)+SUM(G13:G14)+G16</f>
        <v>0</v>
      </c>
      <c r="H18" s="296">
        <f>((G13*I13+G13)*H13)+((G14*I14+G14)*H14)+((G16*I16+G16)*H16)+((G7*I7)+G7)*H7</f>
        <v>0</v>
      </c>
      <c r="I18" s="296">
        <f>(G7*I7)+(G9*I9)+(G13*I13)+(G14*I14)+(G16*I16)</f>
        <v>0</v>
      </c>
      <c r="J18" s="297">
        <f>J10+J15+J16</f>
        <v>0</v>
      </c>
      <c r="K18" s="95"/>
      <c r="L18" s="95"/>
    </row>
    <row r="19" spans="1:12" x14ac:dyDescent="0.3">
      <c r="A19" s="30"/>
      <c r="F19" s="102"/>
      <c r="G19" s="1"/>
      <c r="H19" s="1"/>
      <c r="I19" s="1"/>
      <c r="J19" s="41"/>
    </row>
    <row r="20" spans="1:12" ht="16.5" customHeight="1" x14ac:dyDescent="0.3">
      <c r="A20" s="42" t="s">
        <v>13</v>
      </c>
      <c r="B20" s="43"/>
      <c r="C20" s="43"/>
      <c r="D20" s="43"/>
      <c r="E20" s="43"/>
      <c r="F20" s="103"/>
      <c r="G20" s="43"/>
      <c r="H20" s="43"/>
      <c r="I20" s="43"/>
      <c r="J20" s="44"/>
    </row>
    <row r="21" spans="1:12" x14ac:dyDescent="0.3">
      <c r="A21" s="80" t="s">
        <v>54</v>
      </c>
      <c r="B21" s="81"/>
      <c r="C21" s="81"/>
      <c r="D21" s="82"/>
      <c r="E21" s="82"/>
      <c r="F21" s="104"/>
      <c r="G21" s="83"/>
      <c r="H21" s="83"/>
      <c r="I21" s="83"/>
      <c r="J21" s="279">
        <v>0</v>
      </c>
    </row>
    <row r="22" spans="1:12" x14ac:dyDescent="0.3">
      <c r="A22" s="80" t="s">
        <v>74</v>
      </c>
      <c r="B22" s="81"/>
      <c r="C22" s="81"/>
      <c r="D22" s="82"/>
      <c r="E22" s="82"/>
      <c r="F22" s="104"/>
      <c r="G22" s="83"/>
      <c r="H22" s="83"/>
      <c r="I22" s="83"/>
      <c r="J22" s="279">
        <v>0</v>
      </c>
    </row>
    <row r="23" spans="1:12" x14ac:dyDescent="0.3">
      <c r="A23" s="80" t="s">
        <v>41</v>
      </c>
      <c r="B23" s="81"/>
      <c r="C23" s="81"/>
      <c r="D23" s="82"/>
      <c r="E23" s="82"/>
      <c r="F23" s="104"/>
      <c r="G23" s="83"/>
      <c r="H23" s="83"/>
      <c r="I23" s="83"/>
      <c r="J23" s="279">
        <v>0</v>
      </c>
    </row>
    <row r="24" spans="1:12" x14ac:dyDescent="0.3">
      <c r="A24" s="80" t="s">
        <v>42</v>
      </c>
      <c r="B24" s="81"/>
      <c r="C24" s="81"/>
      <c r="D24" s="82"/>
      <c r="E24" s="82"/>
      <c r="F24" s="104"/>
      <c r="G24" s="83"/>
      <c r="H24" s="83"/>
      <c r="I24" s="83"/>
      <c r="J24" s="279">
        <v>0</v>
      </c>
    </row>
    <row r="25" spans="1:12" x14ac:dyDescent="0.3">
      <c r="A25" s="80" t="s">
        <v>43</v>
      </c>
      <c r="B25" s="81"/>
      <c r="C25" s="81"/>
      <c r="D25" s="82"/>
      <c r="E25" s="82"/>
      <c r="F25" s="104"/>
      <c r="G25" s="83"/>
      <c r="H25" s="83"/>
      <c r="I25" s="83"/>
      <c r="J25" s="279">
        <v>0</v>
      </c>
    </row>
    <row r="26" spans="1:12" x14ac:dyDescent="0.3">
      <c r="A26" s="80" t="s">
        <v>44</v>
      </c>
      <c r="B26" s="81"/>
      <c r="C26" s="81"/>
      <c r="D26" s="82"/>
      <c r="E26" s="82"/>
      <c r="F26" s="104"/>
      <c r="G26" s="83"/>
      <c r="H26" s="83"/>
      <c r="I26" s="83"/>
      <c r="J26" s="298">
        <f>SUM(J27:J30)</f>
        <v>0</v>
      </c>
    </row>
    <row r="27" spans="1:12" x14ac:dyDescent="0.3">
      <c r="A27" s="329" t="str">
        <f>'2023-24'!A27</f>
        <v>Subgrantee 1</v>
      </c>
      <c r="B27" s="81"/>
      <c r="C27" s="81"/>
      <c r="D27" s="82"/>
      <c r="E27" s="82"/>
      <c r="F27" s="104"/>
      <c r="G27" s="83"/>
      <c r="H27" s="83"/>
      <c r="I27" s="83"/>
      <c r="J27" s="280">
        <v>0</v>
      </c>
    </row>
    <row r="28" spans="1:12" x14ac:dyDescent="0.3">
      <c r="A28" s="329" t="str">
        <f>'2023-24'!A28</f>
        <v>Subgrantee 2</v>
      </c>
      <c r="B28" s="81"/>
      <c r="C28" s="81"/>
      <c r="D28" s="82"/>
      <c r="E28" s="82"/>
      <c r="F28" s="104"/>
      <c r="G28" s="83"/>
      <c r="H28" s="83"/>
      <c r="I28" s="83"/>
      <c r="J28" s="280">
        <v>0</v>
      </c>
    </row>
    <row r="29" spans="1:12" x14ac:dyDescent="0.3">
      <c r="A29" s="329" t="str">
        <f>'2023-24'!A29</f>
        <v>Subgrantee 3</v>
      </c>
      <c r="B29" s="81"/>
      <c r="C29" s="81"/>
      <c r="D29" s="82"/>
      <c r="E29" s="82"/>
      <c r="F29" s="104"/>
      <c r="G29" s="83"/>
      <c r="H29" s="83"/>
      <c r="I29" s="83"/>
      <c r="J29" s="280">
        <v>0</v>
      </c>
    </row>
    <row r="30" spans="1:12" x14ac:dyDescent="0.3">
      <c r="A30" s="329" t="str">
        <f>'2023-24'!A30</f>
        <v>Subgrantee 4</v>
      </c>
      <c r="B30" s="81"/>
      <c r="C30" s="81"/>
      <c r="D30" s="82"/>
      <c r="E30" s="82"/>
      <c r="F30" s="104"/>
      <c r="G30" s="83"/>
      <c r="H30" s="83"/>
      <c r="I30" s="83"/>
      <c r="J30" s="280">
        <v>0</v>
      </c>
    </row>
    <row r="31" spans="1:12" x14ac:dyDescent="0.3">
      <c r="A31" s="80" t="s">
        <v>45</v>
      </c>
      <c r="B31" s="81"/>
      <c r="C31" s="81"/>
      <c r="D31" s="82"/>
      <c r="E31" s="82"/>
      <c r="F31" s="104"/>
      <c r="G31" s="83"/>
      <c r="H31" s="83"/>
      <c r="I31" s="83"/>
      <c r="J31" s="279">
        <v>0</v>
      </c>
    </row>
    <row r="32" spans="1:12" x14ac:dyDescent="0.3">
      <c r="A32" s="80" t="s">
        <v>46</v>
      </c>
      <c r="B32" s="81"/>
      <c r="C32" s="81"/>
      <c r="D32" s="82"/>
      <c r="E32" s="82"/>
      <c r="F32" s="104"/>
      <c r="G32" s="83"/>
      <c r="H32" s="83"/>
      <c r="I32" s="83"/>
      <c r="J32" s="279">
        <v>0</v>
      </c>
    </row>
    <row r="33" spans="1:16" x14ac:dyDescent="0.3">
      <c r="A33" s="80" t="s">
        <v>47</v>
      </c>
      <c r="B33" s="81"/>
      <c r="C33" s="81"/>
      <c r="D33" s="82"/>
      <c r="E33" s="82"/>
      <c r="F33" s="104"/>
      <c r="G33" s="83"/>
      <c r="H33" s="83"/>
      <c r="I33" s="83"/>
      <c r="J33" s="279">
        <v>0</v>
      </c>
    </row>
    <row r="34" spans="1:16" x14ac:dyDescent="0.3">
      <c r="A34" s="80" t="s">
        <v>48</v>
      </c>
      <c r="B34" s="81"/>
      <c r="C34" s="81"/>
      <c r="D34" s="82"/>
      <c r="E34" s="82"/>
      <c r="F34" s="104"/>
      <c r="G34" s="83"/>
      <c r="H34" s="83"/>
      <c r="I34" s="83"/>
      <c r="J34" s="279">
        <v>0</v>
      </c>
    </row>
    <row r="35" spans="1:16" x14ac:dyDescent="0.3">
      <c r="A35" s="80" t="s">
        <v>55</v>
      </c>
      <c r="B35" s="81"/>
      <c r="C35" s="81"/>
      <c r="D35" s="82"/>
      <c r="E35" s="82"/>
      <c r="F35" s="104"/>
      <c r="G35" s="83"/>
      <c r="H35" s="83"/>
      <c r="I35" s="83"/>
      <c r="J35" s="279">
        <v>0</v>
      </c>
    </row>
    <row r="36" spans="1:16" x14ac:dyDescent="0.3">
      <c r="A36" s="80" t="s">
        <v>50</v>
      </c>
      <c r="B36" s="81"/>
      <c r="C36" s="81"/>
      <c r="D36" s="82"/>
      <c r="E36" s="82"/>
      <c r="F36" s="104"/>
      <c r="G36" s="83"/>
      <c r="H36" s="83"/>
      <c r="I36" s="83"/>
      <c r="J36" s="279">
        <v>0</v>
      </c>
    </row>
    <row r="37" spans="1:16" x14ac:dyDescent="0.3">
      <c r="A37" s="80" t="s">
        <v>56</v>
      </c>
      <c r="B37" s="81"/>
      <c r="C37" s="81"/>
      <c r="D37" s="82"/>
      <c r="E37" s="82"/>
      <c r="F37" s="104"/>
      <c r="G37" s="83"/>
      <c r="H37" s="83"/>
      <c r="I37" s="83"/>
      <c r="J37" s="279">
        <v>0</v>
      </c>
    </row>
    <row r="38" spans="1:16" x14ac:dyDescent="0.3">
      <c r="A38" s="80" t="s">
        <v>52</v>
      </c>
      <c r="B38" s="81"/>
      <c r="C38" s="81"/>
      <c r="D38" s="82"/>
      <c r="E38" s="82"/>
      <c r="F38" s="104"/>
      <c r="G38" s="83"/>
      <c r="H38" s="83"/>
      <c r="I38" s="83"/>
      <c r="J38" s="279">
        <v>0</v>
      </c>
    </row>
    <row r="39" spans="1:16" x14ac:dyDescent="0.3">
      <c r="A39" s="80" t="s">
        <v>53</v>
      </c>
      <c r="B39" s="81"/>
      <c r="C39" s="81"/>
      <c r="D39" s="82"/>
      <c r="E39" s="82"/>
      <c r="F39" s="104"/>
      <c r="G39" s="83"/>
      <c r="H39" s="83"/>
      <c r="I39" s="83"/>
      <c r="J39" s="279">
        <v>0</v>
      </c>
    </row>
    <row r="40" spans="1:16" ht="14.5" x14ac:dyDescent="0.35">
      <c r="A40" s="45" t="s">
        <v>14</v>
      </c>
      <c r="B40" s="46"/>
      <c r="C40" s="46"/>
      <c r="D40" s="46"/>
      <c r="E40" s="47"/>
      <c r="F40" s="105"/>
      <c r="G40" s="47"/>
      <c r="H40" s="47"/>
      <c r="I40" s="47"/>
      <c r="J40" s="299">
        <f>SUM(J21:J39)-J27-J28-J29-J30</f>
        <v>0</v>
      </c>
      <c r="K40" s="6"/>
      <c r="L40" s="6"/>
      <c r="M40" s="6"/>
      <c r="N40" s="6"/>
      <c r="O40" s="6"/>
      <c r="P40" s="6"/>
    </row>
    <row r="41" spans="1:16" ht="14.5" x14ac:dyDescent="0.35">
      <c r="A41" s="48"/>
      <c r="B41" s="49"/>
      <c r="C41" s="49"/>
      <c r="D41" s="49"/>
      <c r="E41" s="50"/>
      <c r="F41" s="106"/>
      <c r="G41" s="50"/>
      <c r="H41" s="50"/>
      <c r="I41" s="50"/>
      <c r="J41" s="51"/>
      <c r="K41" s="6"/>
      <c r="L41" s="6"/>
      <c r="M41" s="6"/>
      <c r="N41" s="6"/>
      <c r="O41" s="6"/>
      <c r="P41" s="6"/>
    </row>
    <row r="42" spans="1:16" ht="14.5" x14ac:dyDescent="0.35">
      <c r="A42" s="52" t="s">
        <v>15</v>
      </c>
      <c r="B42" s="53"/>
      <c r="C42" s="53"/>
      <c r="D42" s="53"/>
      <c r="E42" s="54"/>
      <c r="F42" s="107"/>
      <c r="G42" s="54"/>
      <c r="H42" s="54"/>
      <c r="I42" s="54"/>
      <c r="J42" s="300">
        <f>J18+J40</f>
        <v>0</v>
      </c>
      <c r="K42" s="6"/>
      <c r="L42" s="6"/>
      <c r="M42" s="6"/>
      <c r="N42" s="6"/>
      <c r="O42" s="6"/>
      <c r="P42" s="6"/>
    </row>
    <row r="43" spans="1:16" ht="14.5" x14ac:dyDescent="0.35">
      <c r="A43" s="55"/>
      <c r="B43" s="56"/>
      <c r="C43" s="56"/>
      <c r="D43" s="56"/>
      <c r="E43" s="29"/>
      <c r="F43" s="96"/>
      <c r="G43" s="29"/>
      <c r="H43" s="29"/>
      <c r="I43" s="29"/>
      <c r="J43" s="57"/>
      <c r="K43" s="6"/>
      <c r="L43" s="6"/>
      <c r="M43" s="6"/>
      <c r="N43" s="6"/>
      <c r="O43" s="6"/>
      <c r="P43" s="6"/>
    </row>
    <row r="44" spans="1:16" ht="14.5" x14ac:dyDescent="0.35">
      <c r="A44" s="58" t="s">
        <v>16</v>
      </c>
      <c r="B44" s="59"/>
      <c r="C44" s="59"/>
      <c r="D44" s="59"/>
      <c r="E44" s="60"/>
      <c r="F44" s="108"/>
      <c r="G44" s="61"/>
      <c r="H44" s="61"/>
      <c r="I44" s="306">
        <v>0.12959999999999999</v>
      </c>
      <c r="J44" s="301">
        <f>(J42-J25-J26-J35-J36)*I44</f>
        <v>0</v>
      </c>
      <c r="K44" s="6"/>
      <c r="L44" s="62"/>
      <c r="M44" s="6"/>
      <c r="N44" s="6"/>
      <c r="O44" s="6"/>
      <c r="P44" s="6"/>
    </row>
    <row r="45" spans="1:16" s="17" customFormat="1" ht="14.5" x14ac:dyDescent="0.35">
      <c r="A45" s="63" t="s">
        <v>76</v>
      </c>
      <c r="B45" s="64"/>
      <c r="C45" s="64"/>
      <c r="D45" s="64"/>
      <c r="E45" s="65"/>
      <c r="F45" s="109"/>
      <c r="G45" s="66"/>
      <c r="H45" s="67"/>
      <c r="I45" s="68"/>
      <c r="J45" s="69"/>
      <c r="K45" s="6"/>
      <c r="L45" s="6"/>
      <c r="M45" s="6"/>
      <c r="N45" s="6"/>
      <c r="O45" s="6"/>
      <c r="P45" s="6"/>
    </row>
    <row r="46" spans="1:16" ht="14.5" x14ac:dyDescent="0.35">
      <c r="A46" s="198" t="s">
        <v>24</v>
      </c>
      <c r="B46" s="199"/>
      <c r="C46" s="199"/>
      <c r="D46" s="200"/>
      <c r="E46" s="200"/>
      <c r="F46" s="200"/>
      <c r="G46" s="200"/>
      <c r="H46" s="200"/>
      <c r="I46" s="200"/>
      <c r="J46" s="302">
        <f>SUM(J42:J44)</f>
        <v>0</v>
      </c>
      <c r="K46" s="6"/>
      <c r="L46" s="6"/>
      <c r="M46" s="6"/>
      <c r="N46" s="6"/>
      <c r="O46" s="6"/>
      <c r="P46" s="6"/>
    </row>
    <row r="47" spans="1:16" ht="14.5" x14ac:dyDescent="0.35">
      <c r="A47" s="281" t="s">
        <v>70</v>
      </c>
      <c r="B47" s="282"/>
      <c r="C47" s="74"/>
      <c r="D47" s="74"/>
      <c r="E47" s="75"/>
      <c r="F47" s="111"/>
      <c r="G47" s="75"/>
      <c r="H47" s="75"/>
      <c r="I47" s="75"/>
      <c r="J47" s="303">
        <f>J46*100%</f>
        <v>0</v>
      </c>
      <c r="K47" s="6"/>
      <c r="L47" s="6"/>
      <c r="M47" s="6"/>
      <c r="N47" s="6"/>
      <c r="O47" s="6"/>
      <c r="P47" s="6"/>
    </row>
    <row r="48" spans="1:16" s="17" customFormat="1" ht="15" thickBot="1" x14ac:dyDescent="0.4">
      <c r="A48" s="283" t="s">
        <v>72</v>
      </c>
      <c r="B48" s="284"/>
      <c r="C48" s="76"/>
      <c r="D48" s="76"/>
      <c r="E48" s="77"/>
      <c r="F48" s="112"/>
      <c r="G48" s="77"/>
      <c r="H48" s="77"/>
      <c r="I48" s="77"/>
      <c r="J48" s="304">
        <f>J46/3</f>
        <v>0</v>
      </c>
      <c r="K48" s="6"/>
      <c r="L48" s="6"/>
      <c r="M48" s="6"/>
      <c r="N48" s="6"/>
      <c r="O48" s="6"/>
      <c r="P48" s="6"/>
    </row>
    <row r="49" spans="1:10" x14ac:dyDescent="0.3">
      <c r="A49" s="70" t="s">
        <v>17</v>
      </c>
      <c r="B49" s="71"/>
      <c r="C49" s="71"/>
      <c r="D49" s="71"/>
      <c r="E49" s="72"/>
      <c r="F49" s="110"/>
      <c r="G49" s="72"/>
      <c r="H49" s="72"/>
      <c r="I49" s="73"/>
      <c r="J49" s="305">
        <f>SUM(J47:J48)</f>
        <v>0</v>
      </c>
    </row>
  </sheetData>
  <sheetProtection algorithmName="SHA-512" hashValue="o97HddJX3iZcIRKhLSPytNtnUBXxSKk57/r8sZr2w4OQbbSbOniOuDjPFQw5BUzhd+mOuTFRLVmxo2E8j1u1Hw==" saltValue="QwdhxF0dyYVmk3osfWJxgw==" spinCount="100000" sheet="1" objects="1" scenarios="1"/>
  <mergeCells count="3">
    <mergeCell ref="A1:J1"/>
    <mergeCell ref="A2:J2"/>
    <mergeCell ref="A3:J3"/>
  </mergeCells>
  <printOptions horizontalCentered="1"/>
  <pageMargins left="0.7" right="0.7" top="0.75" bottom="0.75" header="0.3" footer="0.3"/>
  <pageSetup scale="74" fitToHeight="0" orientation="portrait" r:id="rId1"/>
  <headerFooter alignWithMargins="0">
    <oddHeader>&amp;L&amp;"Arial,Bold"&amp;KFF0000
*NOTE: Cells highlighted in light blue are locked and cannot be edited. Third party expenses should be included within the external contract.&amp;RG2398XXX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P49"/>
  <sheetViews>
    <sheetView view="pageLayout" zoomScaleNormal="100" workbookViewId="0">
      <selection sqref="A1:J3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6.54296875" style="1" customWidth="1"/>
    <col min="5" max="5" width="14.54296875" style="1" bestFit="1" customWidth="1"/>
    <col min="6" max="6" width="10" style="113" customWidth="1"/>
    <col min="7" max="7" width="10" style="78" customWidth="1"/>
    <col min="8" max="8" width="11" style="78" customWidth="1"/>
    <col min="9" max="9" width="10.81640625" style="78" customWidth="1"/>
    <col min="10" max="10" width="12.453125" style="1" bestFit="1" customWidth="1"/>
    <col min="11" max="16384" width="9.1796875" style="1"/>
  </cols>
  <sheetData>
    <row r="1" spans="1:12" ht="15.5" x14ac:dyDescent="0.35">
      <c r="A1" s="364" t="str">
        <f>'2023-24'!A1</f>
        <v>SECTION 6</v>
      </c>
      <c r="B1" s="365"/>
      <c r="C1" s="365"/>
      <c r="D1" s="365"/>
      <c r="E1" s="365"/>
      <c r="F1" s="365"/>
      <c r="G1" s="365"/>
      <c r="H1" s="365"/>
      <c r="I1" s="365"/>
      <c r="J1" s="366"/>
    </row>
    <row r="2" spans="1:12" ht="15.5" x14ac:dyDescent="0.35">
      <c r="A2" s="373" t="str">
        <f>'2023-24'!A2</f>
        <v>Project Title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2" ht="16" thickBot="1" x14ac:dyDescent="0.4">
      <c r="A3" s="370" t="str">
        <f>'2023-24'!A3</f>
        <v>3600XXXX/Project ID - NEW</v>
      </c>
      <c r="B3" s="371"/>
      <c r="C3" s="371"/>
      <c r="D3" s="371"/>
      <c r="E3" s="371"/>
      <c r="F3" s="371"/>
      <c r="G3" s="371"/>
      <c r="H3" s="371"/>
      <c r="I3" s="371"/>
      <c r="J3" s="372"/>
      <c r="K3" s="2"/>
    </row>
    <row r="4" spans="1:12" ht="14.5" x14ac:dyDescent="0.35">
      <c r="A4" s="3"/>
      <c r="B4" s="4"/>
      <c r="C4" s="4"/>
      <c r="D4" s="4"/>
      <c r="E4" s="5"/>
      <c r="F4" s="96"/>
      <c r="G4" s="5"/>
      <c r="H4" s="5"/>
      <c r="I4" s="5"/>
      <c r="J4" s="348" t="s">
        <v>75</v>
      </c>
      <c r="K4" s="6"/>
    </row>
    <row r="5" spans="1:12" s="11" customFormat="1" ht="26" x14ac:dyDescent="0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7" t="s">
        <v>19</v>
      </c>
      <c r="G5" s="8" t="s">
        <v>20</v>
      </c>
      <c r="H5" s="8" t="s">
        <v>5</v>
      </c>
      <c r="I5" s="8" t="s">
        <v>6</v>
      </c>
      <c r="J5" s="9" t="s">
        <v>7</v>
      </c>
      <c r="K5" s="10"/>
    </row>
    <row r="6" spans="1:12" ht="14.5" x14ac:dyDescent="0.35">
      <c r="A6" s="12" t="s">
        <v>8</v>
      </c>
      <c r="B6" s="13"/>
      <c r="C6" s="14"/>
      <c r="D6" s="14"/>
      <c r="E6" s="14"/>
      <c r="F6" s="98"/>
      <c r="G6" s="15"/>
      <c r="H6" s="15"/>
      <c r="I6" s="15"/>
      <c r="J6" s="16"/>
      <c r="K6" s="6"/>
    </row>
    <row r="7" spans="1:12" s="17" customFormat="1" ht="12" x14ac:dyDescent="0.3">
      <c r="A7" s="272" t="s">
        <v>32</v>
      </c>
      <c r="B7" s="273" t="s">
        <v>33</v>
      </c>
      <c r="C7" s="274" t="s">
        <v>34</v>
      </c>
      <c r="D7" s="275">
        <v>0</v>
      </c>
      <c r="E7" s="274" t="s">
        <v>35</v>
      </c>
      <c r="F7" s="276">
        <v>0</v>
      </c>
      <c r="G7" s="289">
        <f>F7*D7</f>
        <v>0</v>
      </c>
      <c r="H7" s="277">
        <v>0</v>
      </c>
      <c r="I7" s="278">
        <v>0</v>
      </c>
      <c r="J7" s="290">
        <f>((G7*I7)+(G7))*H7+((G7*I7)+(G7))</f>
        <v>0</v>
      </c>
      <c r="K7" s="89"/>
      <c r="L7" s="89"/>
    </row>
    <row r="8" spans="1:12" s="17" customFormat="1" ht="12" x14ac:dyDescent="0.3">
      <c r="A8" s="272" t="s">
        <v>32</v>
      </c>
      <c r="B8" s="273" t="s">
        <v>33</v>
      </c>
      <c r="C8" s="274" t="s">
        <v>34</v>
      </c>
      <c r="D8" s="275">
        <v>0</v>
      </c>
      <c r="E8" s="274" t="s">
        <v>35</v>
      </c>
      <c r="F8" s="276">
        <v>0</v>
      </c>
      <c r="G8" s="289">
        <f>F8*D8</f>
        <v>0</v>
      </c>
      <c r="H8" s="277">
        <v>0</v>
      </c>
      <c r="I8" s="278">
        <v>0</v>
      </c>
      <c r="J8" s="290">
        <f>((G8*I8)+(G8))*H8+((G8*I8)+(G8))</f>
        <v>0</v>
      </c>
      <c r="K8" s="89"/>
      <c r="L8" s="89"/>
    </row>
    <row r="9" spans="1:12" s="17" customFormat="1" ht="12" x14ac:dyDescent="0.3">
      <c r="A9" s="272" t="s">
        <v>32</v>
      </c>
      <c r="B9" s="273" t="s">
        <v>33</v>
      </c>
      <c r="C9" s="274" t="s">
        <v>34</v>
      </c>
      <c r="D9" s="275">
        <v>0</v>
      </c>
      <c r="E9" s="274" t="s">
        <v>35</v>
      </c>
      <c r="F9" s="276">
        <v>0</v>
      </c>
      <c r="G9" s="289">
        <f>F9*D9</f>
        <v>0</v>
      </c>
      <c r="H9" s="277">
        <v>0</v>
      </c>
      <c r="I9" s="278">
        <v>0</v>
      </c>
      <c r="J9" s="290">
        <f>((G9*I9)+(G9))*H9+((G9*I9)+(G9))</f>
        <v>0</v>
      </c>
      <c r="K9" s="89"/>
      <c r="L9" s="89"/>
    </row>
    <row r="10" spans="1:12" x14ac:dyDescent="0.3">
      <c r="A10" s="18"/>
      <c r="B10" s="19"/>
      <c r="C10" s="20"/>
      <c r="D10" s="288">
        <v>0</v>
      </c>
      <c r="E10" s="21"/>
      <c r="F10" s="99"/>
      <c r="G10" s="21"/>
      <c r="H10" s="1"/>
      <c r="I10" s="22" t="s">
        <v>9</v>
      </c>
      <c r="J10" s="291">
        <f>SUM(J7:J9)</f>
        <v>0</v>
      </c>
      <c r="K10" s="90"/>
      <c r="L10" s="90"/>
    </row>
    <row r="11" spans="1:12" x14ac:dyDescent="0.3">
      <c r="A11" s="18"/>
      <c r="B11" s="19"/>
      <c r="C11" s="20"/>
      <c r="D11" s="20"/>
      <c r="E11" s="21"/>
      <c r="F11" s="99"/>
      <c r="G11" s="21"/>
      <c r="H11" s="1"/>
      <c r="I11" s="114"/>
      <c r="J11" s="23"/>
      <c r="K11" s="90"/>
      <c r="L11" s="90"/>
    </row>
    <row r="12" spans="1:12" x14ac:dyDescent="0.3">
      <c r="A12" s="24" t="s">
        <v>10</v>
      </c>
      <c r="B12" s="25"/>
      <c r="C12" s="19"/>
      <c r="D12" s="115" t="s">
        <v>21</v>
      </c>
      <c r="E12" s="26"/>
      <c r="F12" s="115" t="s">
        <v>22</v>
      </c>
      <c r="G12" s="27"/>
      <c r="H12" s="27"/>
      <c r="I12" s="27"/>
      <c r="J12" s="28"/>
      <c r="K12" s="91"/>
      <c r="L12" s="91"/>
    </row>
    <row r="13" spans="1:12" x14ac:dyDescent="0.3">
      <c r="A13" s="272" t="s">
        <v>32</v>
      </c>
      <c r="B13" s="273" t="s">
        <v>33</v>
      </c>
      <c r="C13" s="274" t="s">
        <v>34</v>
      </c>
      <c r="D13" s="285">
        <v>0</v>
      </c>
      <c r="E13" s="274" t="s">
        <v>35</v>
      </c>
      <c r="F13" s="276">
        <v>0</v>
      </c>
      <c r="G13" s="289">
        <f>F13*D13</f>
        <v>0</v>
      </c>
      <c r="H13" s="278">
        <v>0</v>
      </c>
      <c r="I13" s="278">
        <v>0</v>
      </c>
      <c r="J13" s="290">
        <f>((G13*I13)+(G13))*H13+((G13*I13)+(G13))</f>
        <v>0</v>
      </c>
      <c r="K13" s="89"/>
      <c r="L13" s="89"/>
    </row>
    <row r="14" spans="1:12" x14ac:dyDescent="0.3">
      <c r="A14" s="272" t="s">
        <v>32</v>
      </c>
      <c r="B14" s="273" t="s">
        <v>33</v>
      </c>
      <c r="C14" s="274" t="s">
        <v>34</v>
      </c>
      <c r="D14" s="285">
        <v>0</v>
      </c>
      <c r="E14" s="274" t="s">
        <v>35</v>
      </c>
      <c r="F14" s="276">
        <v>0</v>
      </c>
      <c r="G14" s="289">
        <f>F14*D14</f>
        <v>0</v>
      </c>
      <c r="H14" s="278">
        <v>0</v>
      </c>
      <c r="I14" s="278">
        <v>0</v>
      </c>
      <c r="J14" s="290">
        <f t="shared" ref="J14" si="0">((G14*I14)+(G14))*H14+((G14*I14)+(G14))</f>
        <v>0</v>
      </c>
      <c r="K14" s="89"/>
      <c r="L14" s="89"/>
    </row>
    <row r="15" spans="1:12" x14ac:dyDescent="0.3">
      <c r="A15" s="30"/>
      <c r="B15" s="84"/>
      <c r="C15" s="84"/>
      <c r="D15" s="84"/>
      <c r="E15" s="85"/>
      <c r="F15" s="100"/>
      <c r="G15" s="86"/>
      <c r="H15" s="86"/>
      <c r="I15" s="87" t="s">
        <v>18</v>
      </c>
      <c r="J15" s="293">
        <f>SUM(J13:J14)</f>
        <v>0</v>
      </c>
      <c r="K15" s="92"/>
      <c r="L15" s="92"/>
    </row>
    <row r="16" spans="1:12" x14ac:dyDescent="0.3">
      <c r="A16" s="31" t="s">
        <v>38</v>
      </c>
      <c r="B16" s="286" t="s">
        <v>27</v>
      </c>
      <c r="C16" s="286" t="s">
        <v>27</v>
      </c>
      <c r="D16" s="352">
        <v>0</v>
      </c>
      <c r="E16" s="79"/>
      <c r="F16" s="354">
        <v>0</v>
      </c>
      <c r="G16" s="287">
        <v>0</v>
      </c>
      <c r="H16" s="292">
        <v>0.56340999999999997</v>
      </c>
      <c r="I16" s="278">
        <v>0</v>
      </c>
      <c r="J16" s="294">
        <f>(G16*I16+G16)*H16+(G16*I16+G16)</f>
        <v>0</v>
      </c>
      <c r="K16" s="93"/>
      <c r="L16" s="93"/>
    </row>
    <row r="17" spans="1:12" x14ac:dyDescent="0.3">
      <c r="A17" s="32"/>
      <c r="B17" s="33"/>
      <c r="C17" s="34"/>
      <c r="D17" s="33"/>
      <c r="E17" s="35"/>
      <c r="F17" s="101"/>
      <c r="G17" s="36"/>
      <c r="H17" s="88" t="e">
        <f>((G7+G7*I7)*H7)+((G9+G9*I9)*H9)+((#REF!+#REF!*#REF!)*#REF!)+((#REF!+#REF!*#REF!)*#REF!)+((#REF!+#REF!*#REF!)*#REF!)+((#REF!+#REF!*#REF!)*#REF!)+((#REF!+#REF!*#REF!)*#REF!)+((#REF!+#REF!*#REF!)*#REF!)+((#REF!+#REF!*#REF!)*#REF!)+((#REF!+#REF!*#REF!)*#REF!)</f>
        <v>#REF!</v>
      </c>
      <c r="I17" s="36"/>
      <c r="J17" s="37"/>
      <c r="K17" s="94"/>
      <c r="L17" s="94"/>
    </row>
    <row r="18" spans="1:12" x14ac:dyDescent="0.3">
      <c r="A18" s="38" t="s">
        <v>12</v>
      </c>
      <c r="B18" s="39"/>
      <c r="C18" s="39"/>
      <c r="D18" s="39"/>
      <c r="E18" s="40"/>
      <c r="F18" s="295">
        <f>SUM(F7:F9)</f>
        <v>0</v>
      </c>
      <c r="G18" s="296">
        <f>SUM(G7:G9)+SUM(G13:G14)+G16</f>
        <v>0</v>
      </c>
      <c r="H18" s="296">
        <f>((G13*I13+G13)*H13)+((G14*I14+G14)*H14)+((G16*I16+G16)*H16)+((G7*I7)+G7)*H7</f>
        <v>0</v>
      </c>
      <c r="I18" s="296">
        <f>(G7*I7)+(G9*I9)+(G13*I13)+(G14*I14)+(G16*I16)</f>
        <v>0</v>
      </c>
      <c r="J18" s="297">
        <f>J10+J15+J16</f>
        <v>0</v>
      </c>
      <c r="K18" s="95"/>
      <c r="L18" s="95"/>
    </row>
    <row r="19" spans="1:12" x14ac:dyDescent="0.3">
      <c r="A19" s="30"/>
      <c r="F19" s="102"/>
      <c r="G19" s="1"/>
      <c r="H19" s="1"/>
      <c r="I19" s="1"/>
      <c r="J19" s="41"/>
    </row>
    <row r="20" spans="1:12" ht="16.5" customHeight="1" x14ac:dyDescent="0.3">
      <c r="A20" s="42" t="s">
        <v>13</v>
      </c>
      <c r="B20" s="43"/>
      <c r="C20" s="43"/>
      <c r="D20" s="43"/>
      <c r="E20" s="43"/>
      <c r="F20" s="103"/>
      <c r="G20" s="43"/>
      <c r="H20" s="43"/>
      <c r="I20" s="43"/>
      <c r="J20" s="44"/>
    </row>
    <row r="21" spans="1:12" x14ac:dyDescent="0.3">
      <c r="A21" s="80" t="s">
        <v>54</v>
      </c>
      <c r="B21" s="81"/>
      <c r="C21" s="81"/>
      <c r="D21" s="82"/>
      <c r="E21" s="82"/>
      <c r="F21" s="104"/>
      <c r="G21" s="83"/>
      <c r="H21" s="83"/>
      <c r="I21" s="83"/>
      <c r="J21" s="279">
        <v>0</v>
      </c>
    </row>
    <row r="22" spans="1:12" x14ac:dyDescent="0.3">
      <c r="A22" s="80" t="s">
        <v>74</v>
      </c>
      <c r="B22" s="81"/>
      <c r="C22" s="81"/>
      <c r="D22" s="82"/>
      <c r="E22" s="82"/>
      <c r="F22" s="104"/>
      <c r="G22" s="83"/>
      <c r="H22" s="83"/>
      <c r="I22" s="83"/>
      <c r="J22" s="279">
        <v>0</v>
      </c>
    </row>
    <row r="23" spans="1:12" x14ac:dyDescent="0.3">
      <c r="A23" s="80" t="s">
        <v>41</v>
      </c>
      <c r="B23" s="81"/>
      <c r="C23" s="81"/>
      <c r="D23" s="82"/>
      <c r="E23" s="82"/>
      <c r="F23" s="104"/>
      <c r="G23" s="83"/>
      <c r="H23" s="83"/>
      <c r="I23" s="83"/>
      <c r="J23" s="279">
        <v>0</v>
      </c>
    </row>
    <row r="24" spans="1:12" x14ac:dyDescent="0.3">
      <c r="A24" s="80" t="s">
        <v>42</v>
      </c>
      <c r="B24" s="81"/>
      <c r="C24" s="81"/>
      <c r="D24" s="82"/>
      <c r="E24" s="82"/>
      <c r="F24" s="104"/>
      <c r="G24" s="83"/>
      <c r="H24" s="83"/>
      <c r="I24" s="83"/>
      <c r="J24" s="279">
        <v>0</v>
      </c>
    </row>
    <row r="25" spans="1:12" x14ac:dyDescent="0.3">
      <c r="A25" s="80" t="s">
        <v>43</v>
      </c>
      <c r="B25" s="81"/>
      <c r="C25" s="81"/>
      <c r="D25" s="82"/>
      <c r="E25" s="82"/>
      <c r="F25" s="104"/>
      <c r="G25" s="83"/>
      <c r="H25" s="83"/>
      <c r="I25" s="83"/>
      <c r="J25" s="279">
        <v>0</v>
      </c>
    </row>
    <row r="26" spans="1:12" x14ac:dyDescent="0.3">
      <c r="A26" s="80" t="s">
        <v>44</v>
      </c>
      <c r="B26" s="81"/>
      <c r="C26" s="81"/>
      <c r="D26" s="82"/>
      <c r="E26" s="82"/>
      <c r="F26" s="104"/>
      <c r="G26" s="83"/>
      <c r="H26" s="83"/>
      <c r="I26" s="83"/>
      <c r="J26" s="298">
        <f>SUM(J27:J30)</f>
        <v>0</v>
      </c>
    </row>
    <row r="27" spans="1:12" x14ac:dyDescent="0.3">
      <c r="A27" s="329" t="str">
        <f>'2023-24'!A27</f>
        <v>Subgrantee 1</v>
      </c>
      <c r="B27" s="81"/>
      <c r="C27" s="81"/>
      <c r="D27" s="82"/>
      <c r="E27" s="82"/>
      <c r="F27" s="104"/>
      <c r="G27" s="83"/>
      <c r="H27" s="83"/>
      <c r="I27" s="83"/>
      <c r="J27" s="280">
        <v>0</v>
      </c>
    </row>
    <row r="28" spans="1:12" x14ac:dyDescent="0.3">
      <c r="A28" s="329" t="str">
        <f>'2023-24'!A28</f>
        <v>Subgrantee 2</v>
      </c>
      <c r="B28" s="81"/>
      <c r="C28" s="81"/>
      <c r="D28" s="82"/>
      <c r="E28" s="82"/>
      <c r="F28" s="104"/>
      <c r="G28" s="83"/>
      <c r="H28" s="83"/>
      <c r="I28" s="83"/>
      <c r="J28" s="280">
        <v>0</v>
      </c>
    </row>
    <row r="29" spans="1:12" x14ac:dyDescent="0.3">
      <c r="A29" s="329" t="str">
        <f>'2023-24'!A29</f>
        <v>Subgrantee 3</v>
      </c>
      <c r="B29" s="81"/>
      <c r="C29" s="81"/>
      <c r="D29" s="82"/>
      <c r="E29" s="82"/>
      <c r="F29" s="104"/>
      <c r="G29" s="83"/>
      <c r="H29" s="83"/>
      <c r="I29" s="83"/>
      <c r="J29" s="280">
        <v>0</v>
      </c>
    </row>
    <row r="30" spans="1:12" x14ac:dyDescent="0.3">
      <c r="A30" s="329" t="str">
        <f>'2023-24'!A30</f>
        <v>Subgrantee 4</v>
      </c>
      <c r="B30" s="81"/>
      <c r="C30" s="81"/>
      <c r="D30" s="82"/>
      <c r="E30" s="82"/>
      <c r="F30" s="104"/>
      <c r="G30" s="83"/>
      <c r="H30" s="83"/>
      <c r="I30" s="83"/>
      <c r="J30" s="280">
        <v>0</v>
      </c>
    </row>
    <row r="31" spans="1:12" x14ac:dyDescent="0.3">
      <c r="A31" s="80" t="s">
        <v>45</v>
      </c>
      <c r="B31" s="81"/>
      <c r="C31" s="81"/>
      <c r="D31" s="82"/>
      <c r="E31" s="82"/>
      <c r="F31" s="104"/>
      <c r="G31" s="83"/>
      <c r="H31" s="83"/>
      <c r="I31" s="83"/>
      <c r="J31" s="279">
        <v>0</v>
      </c>
    </row>
    <row r="32" spans="1:12" x14ac:dyDescent="0.3">
      <c r="A32" s="80" t="s">
        <v>46</v>
      </c>
      <c r="B32" s="81"/>
      <c r="C32" s="81"/>
      <c r="D32" s="82"/>
      <c r="E32" s="82"/>
      <c r="F32" s="104"/>
      <c r="G32" s="83"/>
      <c r="H32" s="83"/>
      <c r="I32" s="83"/>
      <c r="J32" s="279">
        <v>0</v>
      </c>
    </row>
    <row r="33" spans="1:16" x14ac:dyDescent="0.3">
      <c r="A33" s="80" t="s">
        <v>47</v>
      </c>
      <c r="B33" s="81"/>
      <c r="C33" s="81"/>
      <c r="D33" s="82"/>
      <c r="E33" s="82"/>
      <c r="F33" s="104"/>
      <c r="G33" s="83"/>
      <c r="H33" s="83"/>
      <c r="I33" s="83"/>
      <c r="J33" s="279">
        <v>0</v>
      </c>
    </row>
    <row r="34" spans="1:16" x14ac:dyDescent="0.3">
      <c r="A34" s="80" t="s">
        <v>48</v>
      </c>
      <c r="B34" s="81"/>
      <c r="C34" s="81"/>
      <c r="D34" s="82"/>
      <c r="E34" s="82"/>
      <c r="F34" s="104"/>
      <c r="G34" s="83"/>
      <c r="H34" s="83"/>
      <c r="I34" s="83"/>
      <c r="J34" s="279">
        <v>0</v>
      </c>
    </row>
    <row r="35" spans="1:16" x14ac:dyDescent="0.3">
      <c r="A35" s="80" t="s">
        <v>49</v>
      </c>
      <c r="B35" s="81"/>
      <c r="C35" s="81"/>
      <c r="D35" s="82"/>
      <c r="E35" s="82"/>
      <c r="F35" s="104"/>
      <c r="G35" s="83"/>
      <c r="H35" s="83"/>
      <c r="I35" s="83"/>
      <c r="J35" s="279">
        <v>0</v>
      </c>
    </row>
    <row r="36" spans="1:16" x14ac:dyDescent="0.3">
      <c r="A36" s="80" t="s">
        <v>50</v>
      </c>
      <c r="B36" s="81"/>
      <c r="C36" s="81"/>
      <c r="D36" s="82"/>
      <c r="E36" s="82"/>
      <c r="F36" s="104"/>
      <c r="G36" s="83"/>
      <c r="H36" s="83"/>
      <c r="I36" s="83"/>
      <c r="J36" s="279">
        <v>0</v>
      </c>
    </row>
    <row r="37" spans="1:16" x14ac:dyDescent="0.3">
      <c r="A37" s="80" t="s">
        <v>51</v>
      </c>
      <c r="B37" s="81"/>
      <c r="C37" s="81"/>
      <c r="D37" s="82"/>
      <c r="E37" s="82"/>
      <c r="F37" s="104"/>
      <c r="G37" s="83"/>
      <c r="H37" s="83"/>
      <c r="I37" s="83"/>
      <c r="J37" s="279">
        <v>0</v>
      </c>
    </row>
    <row r="38" spans="1:16" x14ac:dyDescent="0.3">
      <c r="A38" s="80" t="s">
        <v>52</v>
      </c>
      <c r="B38" s="81"/>
      <c r="C38" s="81"/>
      <c r="D38" s="82"/>
      <c r="E38" s="82"/>
      <c r="F38" s="104"/>
      <c r="G38" s="83"/>
      <c r="H38" s="83"/>
      <c r="I38" s="83"/>
      <c r="J38" s="279">
        <v>0</v>
      </c>
    </row>
    <row r="39" spans="1:16" x14ac:dyDescent="0.3">
      <c r="A39" s="80" t="s">
        <v>53</v>
      </c>
      <c r="B39" s="81"/>
      <c r="C39" s="81"/>
      <c r="D39" s="82"/>
      <c r="E39" s="82"/>
      <c r="F39" s="104"/>
      <c r="G39" s="83"/>
      <c r="H39" s="83"/>
      <c r="I39" s="83"/>
      <c r="J39" s="279">
        <v>0</v>
      </c>
    </row>
    <row r="40" spans="1:16" ht="14.5" x14ac:dyDescent="0.35">
      <c r="A40" s="45" t="s">
        <v>14</v>
      </c>
      <c r="B40" s="46"/>
      <c r="C40" s="46"/>
      <c r="D40" s="46"/>
      <c r="E40" s="47"/>
      <c r="F40" s="105"/>
      <c r="G40" s="47"/>
      <c r="H40" s="47"/>
      <c r="I40" s="47"/>
      <c r="J40" s="299">
        <f>SUM(J21:J39)-J27-J28-J29-J30</f>
        <v>0</v>
      </c>
      <c r="K40" s="6"/>
      <c r="L40" s="6"/>
      <c r="M40" s="6"/>
      <c r="N40" s="6"/>
      <c r="O40" s="6"/>
      <c r="P40" s="6"/>
    </row>
    <row r="41" spans="1:16" ht="14.5" x14ac:dyDescent="0.35">
      <c r="A41" s="48"/>
      <c r="B41" s="49"/>
      <c r="C41" s="49"/>
      <c r="D41" s="49"/>
      <c r="E41" s="50"/>
      <c r="F41" s="106"/>
      <c r="G41" s="50"/>
      <c r="H41" s="50"/>
      <c r="I41" s="50"/>
      <c r="J41" s="51"/>
      <c r="K41" s="6"/>
      <c r="L41" s="6"/>
      <c r="M41" s="6"/>
      <c r="N41" s="6"/>
      <c r="O41" s="6"/>
      <c r="P41" s="6"/>
    </row>
    <row r="42" spans="1:16" ht="14.5" x14ac:dyDescent="0.35">
      <c r="A42" s="52" t="s">
        <v>15</v>
      </c>
      <c r="B42" s="53"/>
      <c r="C42" s="53"/>
      <c r="D42" s="53"/>
      <c r="E42" s="54"/>
      <c r="F42" s="107"/>
      <c r="G42" s="54"/>
      <c r="H42" s="54"/>
      <c r="I42" s="54"/>
      <c r="J42" s="300">
        <f>J18+J40</f>
        <v>0</v>
      </c>
      <c r="K42" s="6"/>
      <c r="L42" s="6"/>
      <c r="M42" s="6"/>
      <c r="N42" s="6"/>
      <c r="O42" s="6"/>
      <c r="P42" s="6"/>
    </row>
    <row r="43" spans="1:16" ht="14.5" x14ac:dyDescent="0.35">
      <c r="A43" s="55"/>
      <c r="B43" s="56"/>
      <c r="C43" s="56"/>
      <c r="D43" s="56"/>
      <c r="E43" s="29"/>
      <c r="F43" s="96"/>
      <c r="G43" s="29"/>
      <c r="H43" s="29"/>
      <c r="I43" s="29"/>
      <c r="J43" s="57"/>
      <c r="K43" s="6"/>
      <c r="L43" s="6"/>
      <c r="M43" s="6"/>
      <c r="N43" s="6"/>
      <c r="O43" s="6"/>
      <c r="P43" s="6"/>
    </row>
    <row r="44" spans="1:16" ht="14.5" x14ac:dyDescent="0.35">
      <c r="A44" s="58" t="s">
        <v>16</v>
      </c>
      <c r="B44" s="59"/>
      <c r="C44" s="59"/>
      <c r="D44" s="59"/>
      <c r="E44" s="60"/>
      <c r="F44" s="108"/>
      <c r="G44" s="61"/>
      <c r="H44" s="61"/>
      <c r="I44" s="306">
        <v>0.12959999999999999</v>
      </c>
      <c r="J44" s="301">
        <f>(J42-J25-J26-J35-J36)*I44</f>
        <v>0</v>
      </c>
      <c r="K44" s="6"/>
      <c r="L44" s="62"/>
      <c r="M44" s="6"/>
      <c r="N44" s="6"/>
      <c r="O44" s="6"/>
      <c r="P44" s="6"/>
    </row>
    <row r="45" spans="1:16" s="17" customFormat="1" ht="14.5" x14ac:dyDescent="0.35">
      <c r="A45" s="353" t="s">
        <v>76</v>
      </c>
      <c r="B45" s="64"/>
      <c r="C45" s="64"/>
      <c r="D45" s="64"/>
      <c r="E45" s="65"/>
      <c r="F45" s="109"/>
      <c r="G45" s="66"/>
      <c r="H45" s="67"/>
      <c r="I45" s="68"/>
      <c r="J45" s="69"/>
      <c r="K45" s="6"/>
      <c r="L45" s="6"/>
      <c r="M45" s="6"/>
      <c r="N45" s="6"/>
      <c r="O45" s="6"/>
      <c r="P45" s="6"/>
    </row>
    <row r="46" spans="1:16" ht="14.5" x14ac:dyDescent="0.35">
      <c r="A46" s="198" t="s">
        <v>24</v>
      </c>
      <c r="B46" s="199"/>
      <c r="C46" s="199"/>
      <c r="D46" s="200"/>
      <c r="E46" s="200"/>
      <c r="F46" s="200"/>
      <c r="G46" s="200"/>
      <c r="H46" s="200"/>
      <c r="I46" s="200"/>
      <c r="J46" s="302">
        <f>SUM(J42:J44)</f>
        <v>0</v>
      </c>
      <c r="K46" s="6"/>
      <c r="L46" s="6"/>
      <c r="M46" s="6"/>
      <c r="N46" s="6"/>
      <c r="O46" s="6"/>
      <c r="P46" s="6"/>
    </row>
    <row r="47" spans="1:16" ht="14.5" x14ac:dyDescent="0.35">
      <c r="A47" s="281" t="s">
        <v>70</v>
      </c>
      <c r="B47" s="282"/>
      <c r="C47" s="74"/>
      <c r="D47" s="74"/>
      <c r="E47" s="75"/>
      <c r="F47" s="111"/>
      <c r="G47" s="75"/>
      <c r="H47" s="75"/>
      <c r="I47" s="75"/>
      <c r="J47" s="303">
        <f>J46*100%</f>
        <v>0</v>
      </c>
      <c r="K47" s="6"/>
      <c r="L47" s="6"/>
      <c r="M47" s="6"/>
      <c r="N47" s="6"/>
      <c r="O47" s="6"/>
      <c r="P47" s="6"/>
    </row>
    <row r="48" spans="1:16" s="17" customFormat="1" ht="15" thickBot="1" x14ac:dyDescent="0.4">
      <c r="A48" s="283" t="s">
        <v>71</v>
      </c>
      <c r="B48" s="284"/>
      <c r="C48" s="76"/>
      <c r="D48" s="76"/>
      <c r="E48" s="77"/>
      <c r="F48" s="112"/>
      <c r="G48" s="77"/>
      <c r="H48" s="77"/>
      <c r="I48" s="77"/>
      <c r="J48" s="304">
        <f>J46/3</f>
        <v>0</v>
      </c>
      <c r="K48" s="6"/>
      <c r="L48" s="6"/>
      <c r="M48" s="6"/>
      <c r="N48" s="6"/>
      <c r="O48" s="6"/>
      <c r="P48" s="6"/>
    </row>
    <row r="49" spans="1:10" x14ac:dyDescent="0.3">
      <c r="A49" s="70" t="s">
        <v>17</v>
      </c>
      <c r="B49" s="71"/>
      <c r="C49" s="71"/>
      <c r="D49" s="71"/>
      <c r="E49" s="72"/>
      <c r="F49" s="110"/>
      <c r="G49" s="72"/>
      <c r="H49" s="72"/>
      <c r="I49" s="73"/>
      <c r="J49" s="305">
        <f>SUM(J47:J48)</f>
        <v>0</v>
      </c>
    </row>
  </sheetData>
  <sheetProtection algorithmName="SHA-512" hashValue="/SOlSM0T6xXSRrbFb/8L6+pRDA2YTz4N4FumBxtcp0MxNO66SQuc/GQoQRCZWsieANbvhsq9SkckxKBpbA4tdg==" saltValue="rycmeHjtF62PeObEG/FMwQ==" spinCount="100000" sheet="1" objects="1" scenarios="1"/>
  <mergeCells count="3">
    <mergeCell ref="A1:J1"/>
    <mergeCell ref="A2:J2"/>
    <mergeCell ref="A3:J3"/>
  </mergeCells>
  <printOptions horizontalCentered="1"/>
  <pageMargins left="0.7" right="0.7" top="0.75" bottom="0.75" header="0.3" footer="0.3"/>
  <pageSetup scale="74" orientation="portrait" r:id="rId1"/>
  <headerFooter alignWithMargins="0">
    <oddHeader>&amp;L&amp;"Arial,Bold"&amp;KFF0000
*NOTE: Cells highlighted in light blue are locked and cannot be edited. Third party expenses should be included within the external contract.&amp;RG2398XXX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I34"/>
  <sheetViews>
    <sheetView view="pageLayout" zoomScaleNormal="100" workbookViewId="0">
      <selection activeCell="A35" sqref="A35:I46"/>
    </sheetView>
  </sheetViews>
  <sheetFormatPr defaultColWidth="9.1796875" defaultRowHeight="14" x14ac:dyDescent="0.3"/>
  <cols>
    <col min="1" max="1" width="24" style="1" customWidth="1"/>
    <col min="2" max="2" width="16.1796875" style="1" customWidth="1"/>
    <col min="3" max="3" width="8.26953125" style="1" customWidth="1"/>
    <col min="4" max="4" width="5.26953125" style="1" customWidth="1"/>
    <col min="5" max="5" width="13.453125" style="1" customWidth="1"/>
    <col min="6" max="6" width="10" style="78" customWidth="1"/>
    <col min="7" max="7" width="11" style="78" customWidth="1"/>
    <col min="8" max="8" width="10.81640625" style="78" customWidth="1"/>
    <col min="9" max="9" width="12.453125" style="1" bestFit="1" customWidth="1"/>
    <col min="10" max="16384" width="9.1796875" style="1"/>
  </cols>
  <sheetData>
    <row r="1" spans="1:9" ht="15.5" x14ac:dyDescent="0.35">
      <c r="A1" s="377" t="s">
        <v>29</v>
      </c>
      <c r="B1" s="378"/>
      <c r="C1" s="378"/>
      <c r="D1" s="378"/>
      <c r="E1" s="378"/>
      <c r="F1" s="378"/>
      <c r="G1" s="378"/>
      <c r="H1" s="378"/>
      <c r="I1" s="379"/>
    </row>
    <row r="2" spans="1:9" ht="15.5" x14ac:dyDescent="0.35">
      <c r="A2" s="380" t="s">
        <v>30</v>
      </c>
      <c r="B2" s="381"/>
      <c r="C2" s="381"/>
      <c r="D2" s="381"/>
      <c r="E2" s="381"/>
      <c r="F2" s="381"/>
      <c r="G2" s="381"/>
      <c r="H2" s="381"/>
      <c r="I2" s="382"/>
    </row>
    <row r="3" spans="1:9" ht="16" thickBot="1" x14ac:dyDescent="0.4">
      <c r="A3" s="383" t="s">
        <v>26</v>
      </c>
      <c r="B3" s="384"/>
      <c r="C3" s="384"/>
      <c r="D3" s="384"/>
      <c r="E3" s="384"/>
      <c r="F3" s="384"/>
      <c r="G3" s="384"/>
      <c r="H3" s="384"/>
      <c r="I3" s="385"/>
    </row>
    <row r="4" spans="1:9" ht="14.5" thickBot="1" x14ac:dyDescent="0.35">
      <c r="A4" s="213"/>
      <c r="B4" s="214"/>
      <c r="C4" s="214"/>
      <c r="D4" s="214"/>
      <c r="E4" s="215"/>
      <c r="F4" s="215"/>
      <c r="G4" s="215"/>
      <c r="H4" s="215"/>
      <c r="I4" s="267" t="s">
        <v>39</v>
      </c>
    </row>
    <row r="5" spans="1:9" s="11" customFormat="1" ht="26" x14ac:dyDescent="0.25">
      <c r="A5" s="216" t="s">
        <v>0</v>
      </c>
      <c r="B5" s="217" t="s">
        <v>1</v>
      </c>
      <c r="C5" s="217" t="s">
        <v>2</v>
      </c>
      <c r="D5" s="268" t="s">
        <v>3</v>
      </c>
      <c r="E5" s="217" t="s">
        <v>4</v>
      </c>
      <c r="F5" s="218" t="s">
        <v>31</v>
      </c>
      <c r="G5" s="218" t="s">
        <v>5</v>
      </c>
      <c r="H5" s="218" t="s">
        <v>6</v>
      </c>
      <c r="I5" s="219" t="s">
        <v>7</v>
      </c>
    </row>
    <row r="6" spans="1:9" x14ac:dyDescent="0.3">
      <c r="A6" s="220" t="s">
        <v>8</v>
      </c>
      <c r="B6" s="221"/>
      <c r="C6" s="222"/>
      <c r="D6" s="222"/>
      <c r="E6" s="222"/>
      <c r="F6" s="223"/>
      <c r="G6" s="223"/>
      <c r="H6" s="223"/>
      <c r="I6" s="224"/>
    </row>
    <row r="7" spans="1:9" s="17" customFormat="1" ht="12" x14ac:dyDescent="0.3">
      <c r="A7" s="225" t="s">
        <v>32</v>
      </c>
      <c r="B7" s="226" t="s">
        <v>33</v>
      </c>
      <c r="C7" s="227" t="s">
        <v>34</v>
      </c>
      <c r="D7" s="228">
        <v>0</v>
      </c>
      <c r="E7" s="227" t="s">
        <v>35</v>
      </c>
      <c r="F7" s="229">
        <v>0</v>
      </c>
      <c r="G7" s="230">
        <v>0</v>
      </c>
      <c r="H7" s="230">
        <v>0</v>
      </c>
      <c r="I7" s="231">
        <f t="shared" ref="I7:I15" si="0">F7*G7+(F7)*H7+(F7)</f>
        <v>0</v>
      </c>
    </row>
    <row r="8" spans="1:9" s="17" customFormat="1" ht="12" x14ac:dyDescent="0.3">
      <c r="A8" s="225" t="s">
        <v>32</v>
      </c>
      <c r="B8" s="226" t="s">
        <v>33</v>
      </c>
      <c r="C8" s="227" t="s">
        <v>34</v>
      </c>
      <c r="D8" s="228">
        <v>0</v>
      </c>
      <c r="E8" s="227" t="s">
        <v>35</v>
      </c>
      <c r="F8" s="229">
        <v>0</v>
      </c>
      <c r="G8" s="230">
        <v>0</v>
      </c>
      <c r="H8" s="230">
        <v>0</v>
      </c>
      <c r="I8" s="231">
        <f t="shared" si="0"/>
        <v>0</v>
      </c>
    </row>
    <row r="9" spans="1:9" s="17" customFormat="1" ht="12" x14ac:dyDescent="0.3">
      <c r="A9" s="225" t="s">
        <v>32</v>
      </c>
      <c r="B9" s="226" t="s">
        <v>33</v>
      </c>
      <c r="C9" s="227" t="s">
        <v>34</v>
      </c>
      <c r="D9" s="228">
        <v>0</v>
      </c>
      <c r="E9" s="227" t="s">
        <v>35</v>
      </c>
      <c r="F9" s="229">
        <v>0</v>
      </c>
      <c r="G9" s="230">
        <v>0</v>
      </c>
      <c r="H9" s="230">
        <v>0</v>
      </c>
      <c r="I9" s="231">
        <f t="shared" si="0"/>
        <v>0</v>
      </c>
    </row>
    <row r="10" spans="1:9" s="17" customFormat="1" ht="12" x14ac:dyDescent="0.3">
      <c r="A10" s="225" t="s">
        <v>32</v>
      </c>
      <c r="B10" s="226" t="s">
        <v>33</v>
      </c>
      <c r="C10" s="227" t="s">
        <v>34</v>
      </c>
      <c r="D10" s="228">
        <v>0</v>
      </c>
      <c r="E10" s="227" t="s">
        <v>35</v>
      </c>
      <c r="F10" s="229">
        <v>0</v>
      </c>
      <c r="G10" s="230">
        <v>0</v>
      </c>
      <c r="H10" s="230">
        <v>0</v>
      </c>
      <c r="I10" s="231">
        <f t="shared" si="0"/>
        <v>0</v>
      </c>
    </row>
    <row r="11" spans="1:9" s="17" customFormat="1" ht="12" x14ac:dyDescent="0.3">
      <c r="A11" s="225" t="s">
        <v>32</v>
      </c>
      <c r="B11" s="226" t="s">
        <v>33</v>
      </c>
      <c r="C11" s="227" t="s">
        <v>34</v>
      </c>
      <c r="D11" s="228">
        <v>0</v>
      </c>
      <c r="E11" s="227" t="s">
        <v>35</v>
      </c>
      <c r="F11" s="229">
        <v>0</v>
      </c>
      <c r="G11" s="230">
        <v>0</v>
      </c>
      <c r="H11" s="230">
        <v>0</v>
      </c>
      <c r="I11" s="231">
        <f t="shared" si="0"/>
        <v>0</v>
      </c>
    </row>
    <row r="12" spans="1:9" s="17" customFormat="1" ht="12" x14ac:dyDescent="0.3">
      <c r="A12" s="225" t="s">
        <v>32</v>
      </c>
      <c r="B12" s="226" t="s">
        <v>33</v>
      </c>
      <c r="C12" s="227" t="s">
        <v>34</v>
      </c>
      <c r="D12" s="228">
        <v>0</v>
      </c>
      <c r="E12" s="227" t="s">
        <v>35</v>
      </c>
      <c r="F12" s="229">
        <v>0</v>
      </c>
      <c r="G12" s="230">
        <v>0</v>
      </c>
      <c r="H12" s="230">
        <v>0</v>
      </c>
      <c r="I12" s="231">
        <f t="shared" si="0"/>
        <v>0</v>
      </c>
    </row>
    <row r="13" spans="1:9" s="17" customFormat="1" ht="12" x14ac:dyDescent="0.3">
      <c r="A13" s="225" t="s">
        <v>32</v>
      </c>
      <c r="B13" s="226" t="s">
        <v>33</v>
      </c>
      <c r="C13" s="227" t="s">
        <v>34</v>
      </c>
      <c r="D13" s="228">
        <v>0</v>
      </c>
      <c r="E13" s="227" t="s">
        <v>35</v>
      </c>
      <c r="F13" s="229">
        <v>0</v>
      </c>
      <c r="G13" s="230">
        <v>0</v>
      </c>
      <c r="H13" s="230">
        <v>0</v>
      </c>
      <c r="I13" s="231">
        <f t="shared" si="0"/>
        <v>0</v>
      </c>
    </row>
    <row r="14" spans="1:9" s="17" customFormat="1" ht="12" x14ac:dyDescent="0.3">
      <c r="A14" s="225" t="s">
        <v>32</v>
      </c>
      <c r="B14" s="226" t="s">
        <v>33</v>
      </c>
      <c r="C14" s="227" t="s">
        <v>34</v>
      </c>
      <c r="D14" s="228">
        <v>0</v>
      </c>
      <c r="E14" s="227" t="s">
        <v>35</v>
      </c>
      <c r="F14" s="229">
        <v>0</v>
      </c>
      <c r="G14" s="230">
        <v>0</v>
      </c>
      <c r="H14" s="230">
        <v>0</v>
      </c>
      <c r="I14" s="231">
        <f t="shared" si="0"/>
        <v>0</v>
      </c>
    </row>
    <row r="15" spans="1:9" s="17" customFormat="1" ht="12" x14ac:dyDescent="0.3">
      <c r="A15" s="225" t="s">
        <v>32</v>
      </c>
      <c r="B15" s="226" t="s">
        <v>33</v>
      </c>
      <c r="C15" s="227" t="s">
        <v>34</v>
      </c>
      <c r="D15" s="228">
        <v>0</v>
      </c>
      <c r="E15" s="227" t="s">
        <v>35</v>
      </c>
      <c r="F15" s="229">
        <v>0</v>
      </c>
      <c r="G15" s="230">
        <v>0</v>
      </c>
      <c r="H15" s="230">
        <v>0</v>
      </c>
      <c r="I15" s="231">
        <f t="shared" si="0"/>
        <v>0</v>
      </c>
    </row>
    <row r="16" spans="1:9" s="17" customFormat="1" ht="12" x14ac:dyDescent="0.3">
      <c r="A16" s="225" t="s">
        <v>32</v>
      </c>
      <c r="B16" s="226" t="s">
        <v>33</v>
      </c>
      <c r="C16" s="227" t="s">
        <v>34</v>
      </c>
      <c r="D16" s="228">
        <v>0</v>
      </c>
      <c r="E16" s="227" t="s">
        <v>35</v>
      </c>
      <c r="F16" s="229">
        <v>0</v>
      </c>
      <c r="G16" s="230">
        <v>0</v>
      </c>
      <c r="H16" s="230">
        <v>0</v>
      </c>
      <c r="I16" s="231">
        <f>F16*G16+(F16)*H16+(F16)</f>
        <v>0</v>
      </c>
    </row>
    <row r="17" spans="1:9" x14ac:dyDescent="0.3">
      <c r="A17" s="232"/>
      <c r="B17" s="233"/>
      <c r="C17" s="234"/>
      <c r="D17" s="234">
        <f>SUM(D7:D16)</f>
        <v>0</v>
      </c>
      <c r="E17" s="235"/>
      <c r="F17" s="235"/>
      <c r="G17" s="1"/>
      <c r="H17" s="236" t="s">
        <v>9</v>
      </c>
      <c r="I17" s="237">
        <f>SUM(I7:I16)</f>
        <v>0</v>
      </c>
    </row>
    <row r="18" spans="1:9" x14ac:dyDescent="0.3">
      <c r="A18" s="238" t="s">
        <v>10</v>
      </c>
      <c r="B18" s="239"/>
      <c r="C18" s="233"/>
      <c r="D18" s="239"/>
      <c r="E18" s="240"/>
      <c r="F18" s="27"/>
      <c r="G18" s="27"/>
      <c r="H18" s="27"/>
      <c r="I18" s="241"/>
    </row>
    <row r="19" spans="1:9" x14ac:dyDescent="0.3">
      <c r="A19" s="225" t="s">
        <v>32</v>
      </c>
      <c r="B19" s="226" t="s">
        <v>27</v>
      </c>
      <c r="C19" s="227" t="s">
        <v>27</v>
      </c>
      <c r="D19" s="242" t="s">
        <v>36</v>
      </c>
      <c r="E19" s="227" t="s">
        <v>35</v>
      </c>
      <c r="F19" s="229">
        <v>0</v>
      </c>
      <c r="G19" s="230">
        <v>0</v>
      </c>
      <c r="H19" s="230">
        <v>0</v>
      </c>
      <c r="I19" s="231">
        <f>F19*G19+(F19)*H19+(F19)</f>
        <v>0</v>
      </c>
    </row>
    <row r="20" spans="1:9" x14ac:dyDescent="0.3">
      <c r="A20" s="225" t="s">
        <v>32</v>
      </c>
      <c r="B20" s="226" t="s">
        <v>27</v>
      </c>
      <c r="C20" s="227" t="s">
        <v>27</v>
      </c>
      <c r="D20" s="242" t="s">
        <v>36</v>
      </c>
      <c r="E20" s="227" t="s">
        <v>35</v>
      </c>
      <c r="F20" s="229">
        <v>0</v>
      </c>
      <c r="G20" s="230">
        <v>0</v>
      </c>
      <c r="H20" s="230">
        <v>0</v>
      </c>
      <c r="I20" s="231">
        <f>F20*G20+(F20)*H20+(F20)</f>
        <v>0</v>
      </c>
    </row>
    <row r="21" spans="1:9" x14ac:dyDescent="0.3">
      <c r="A21" s="30"/>
      <c r="B21" s="214"/>
      <c r="C21" s="214"/>
      <c r="D21" s="214"/>
      <c r="E21" s="215"/>
      <c r="F21" s="243"/>
      <c r="G21" s="243"/>
      <c r="H21" s="244" t="s">
        <v>18</v>
      </c>
      <c r="I21" s="245">
        <f>SUM(I19:I20)</f>
        <v>0</v>
      </c>
    </row>
    <row r="22" spans="1:9" x14ac:dyDescent="0.3">
      <c r="A22" s="246" t="s">
        <v>11</v>
      </c>
      <c r="B22" s="247" t="s">
        <v>27</v>
      </c>
      <c r="C22" s="247" t="s">
        <v>27</v>
      </c>
      <c r="D22" s="247"/>
      <c r="E22" s="247"/>
      <c r="F22" s="229">
        <v>0</v>
      </c>
      <c r="G22" s="230">
        <v>0</v>
      </c>
      <c r="H22" s="230">
        <v>0</v>
      </c>
      <c r="I22" s="248">
        <f>F22*G22+(F22)*H22+(F22)</f>
        <v>0</v>
      </c>
    </row>
    <row r="23" spans="1:9" x14ac:dyDescent="0.3">
      <c r="A23" s="249"/>
      <c r="B23" s="250"/>
      <c r="C23" s="251"/>
      <c r="D23" s="250"/>
      <c r="E23" s="252"/>
      <c r="F23" s="36"/>
      <c r="G23" s="36"/>
      <c r="H23" s="36"/>
      <c r="I23" s="253"/>
    </row>
    <row r="24" spans="1:9" x14ac:dyDescent="0.3">
      <c r="A24" s="254" t="s">
        <v>12</v>
      </c>
      <c r="B24" s="255"/>
      <c r="C24" s="255"/>
      <c r="D24" s="255"/>
      <c r="E24" s="256"/>
      <c r="F24" s="257">
        <f>SUM(F7:F16)+F19+F20+F22</f>
        <v>0</v>
      </c>
      <c r="G24" s="257">
        <f>(F7*G7)+(F8*G8)+(F9+G9)+(F10*G10)+(F11*G11)+(F12*G12)+(F13*G13)+(F14*G14)+(F15*G15)+(F16*G16)+(F19*G19)+(F20*G20)+(F22*G22)</f>
        <v>0</v>
      </c>
      <c r="H24" s="257">
        <f>(F7*H7)+(F8*H8)+(F9+H9)+(F10*H10)+(F11*H11)+(F12*H12)+(F13*H13)+(F14*H14)+(F15*H15)+(F16*H16)+(F19*H19)+(F20*H20)+(F22*H22)</f>
        <v>0</v>
      </c>
      <c r="I24" s="258">
        <f>SUM(F24:H24)</f>
        <v>0</v>
      </c>
    </row>
    <row r="25" spans="1:9" x14ac:dyDescent="0.3">
      <c r="A25" s="259"/>
      <c r="B25" s="260"/>
      <c r="C25" s="260"/>
      <c r="D25" s="260"/>
      <c r="E25" s="261"/>
      <c r="F25" s="262"/>
      <c r="G25" s="262"/>
      <c r="H25" s="262"/>
      <c r="I25" s="263"/>
    </row>
    <row r="26" spans="1:9" ht="41.25" customHeight="1" x14ac:dyDescent="0.3">
      <c r="A26" s="266" t="s">
        <v>31</v>
      </c>
      <c r="B26" s="386" t="s">
        <v>60</v>
      </c>
      <c r="C26" s="386"/>
      <c r="D26" s="386"/>
      <c r="E26" s="386"/>
      <c r="F26" s="386"/>
      <c r="G26" s="386"/>
      <c r="H26" s="386"/>
      <c r="I26" s="386"/>
    </row>
    <row r="28" spans="1:9" ht="39.75" customHeight="1" x14ac:dyDescent="0.3">
      <c r="A28" s="264" t="s">
        <v>5</v>
      </c>
      <c r="B28" s="387" t="s">
        <v>61</v>
      </c>
      <c r="C28" s="387"/>
      <c r="D28" s="387"/>
      <c r="E28" s="387"/>
      <c r="F28" s="387"/>
      <c r="G28" s="387"/>
      <c r="H28" s="387"/>
      <c r="I28" s="387"/>
    </row>
    <row r="30" spans="1:9" ht="40.5" customHeight="1" x14ac:dyDescent="0.3">
      <c r="A30" s="264" t="s">
        <v>63</v>
      </c>
      <c r="B30" s="376" t="s">
        <v>67</v>
      </c>
      <c r="C30" s="376"/>
      <c r="D30" s="376"/>
      <c r="E30" s="376"/>
      <c r="F30" s="376"/>
      <c r="G30" s="376"/>
      <c r="H30" s="376"/>
      <c r="I30" s="376"/>
    </row>
    <row r="31" spans="1:9" ht="37.5" customHeight="1" x14ac:dyDescent="0.3">
      <c r="A31" s="17"/>
      <c r="B31" s="376" t="s">
        <v>62</v>
      </c>
      <c r="C31" s="376"/>
      <c r="D31" s="376"/>
      <c r="E31" s="376"/>
      <c r="F31" s="376"/>
      <c r="G31" s="376"/>
      <c r="H31" s="376"/>
      <c r="I31" s="376"/>
    </row>
    <row r="32" spans="1:9" ht="40.5" customHeight="1" x14ac:dyDescent="0.3">
      <c r="A32" s="17"/>
      <c r="B32" s="376" t="s">
        <v>68</v>
      </c>
      <c r="C32" s="376"/>
      <c r="D32" s="376"/>
      <c r="E32" s="376"/>
      <c r="F32" s="376"/>
      <c r="G32" s="376"/>
      <c r="H32" s="376"/>
      <c r="I32" s="376"/>
    </row>
    <row r="34" spans="1:1" x14ac:dyDescent="0.3">
      <c r="A34" s="265" t="s">
        <v>37</v>
      </c>
    </row>
  </sheetData>
  <sheetProtection algorithmName="SHA-512" hashValue="xB9qhINxLPDht9vJoqwxL+NgEdUZcXZyBvwrhY/2So1xS8tcSXYYOmcGmRkaREFCJ6Kc5ctM6snzyK6DtX1plw==" saltValue="ui5fjzX9lNsGxijMZGMyhQ==" spinCount="100000" sheet="1" objects="1" scenarios="1"/>
  <mergeCells count="8">
    <mergeCell ref="B32:I32"/>
    <mergeCell ref="B31:I31"/>
    <mergeCell ref="A1:I1"/>
    <mergeCell ref="A2:I2"/>
    <mergeCell ref="A3:I3"/>
    <mergeCell ref="B26:I26"/>
    <mergeCell ref="B28:I28"/>
    <mergeCell ref="B30:I30"/>
  </mergeCells>
  <printOptions horizontalCentered="1"/>
  <pageMargins left="0.5" right="0.5" top="0.75" bottom="1" header="0.5" footer="0.5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Budget</vt:lpstr>
      <vt:lpstr>2023-24</vt:lpstr>
      <vt:lpstr>2024-25</vt:lpstr>
      <vt:lpstr>2025-26</vt:lpstr>
      <vt:lpstr>Personal Services Instructions</vt:lpstr>
      <vt:lpstr>'2023-24'!Print_Area</vt:lpstr>
      <vt:lpstr>'2024-25'!Print_Area</vt:lpstr>
      <vt:lpstr>'2025-26'!Print_Area</vt:lpstr>
      <vt:lpstr>'Personal Services Instructions'!Print_Area</vt:lpstr>
      <vt:lpstr>'Summary Budget'!Print_Area</vt:lpstr>
    </vt:vector>
  </TitlesOfParts>
  <Company>California Department of Fish and Wildlife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 Applebee</cp:lastModifiedBy>
  <cp:lastPrinted>2018-04-26T15:51:55Z</cp:lastPrinted>
  <dcterms:created xsi:type="dcterms:W3CDTF">2016-11-15T23:34:03Z</dcterms:created>
  <dcterms:modified xsi:type="dcterms:W3CDTF">2022-12-15T23:44:58Z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Christina.Alston@wildlife.ca.gov</vt:lpwstr>
  </property>
  <property fmtid="{D5CDD505-2E9C-101B-9397-08002B2CF9AE}" pid="5" name="MSIP_Label_6e685f86-ed8d-482b-be3a-2b7af73f9b7f_SetDate">
    <vt:lpwstr>2018-10-26T04:16:17.9606831Z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